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th\Desktop\Documents2\lait et produits laitiers\"/>
    </mc:Choice>
  </mc:AlternateContent>
  <bookViews>
    <workbookView xWindow="0" yWindow="0" windowWidth="28800" windowHeight="11685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E29" i="1"/>
  <c r="F29" i="1"/>
  <c r="G29" i="1"/>
  <c r="G70" i="1" s="1"/>
  <c r="H29" i="1"/>
  <c r="I29" i="1"/>
  <c r="J29" i="1"/>
  <c r="K29" i="1"/>
  <c r="K70" i="1" s="1"/>
  <c r="L29" i="1"/>
  <c r="M29" i="1"/>
  <c r="D49" i="1"/>
  <c r="E49" i="1"/>
  <c r="F49" i="1"/>
  <c r="G49" i="1"/>
  <c r="N49" i="1" s="1"/>
  <c r="H49" i="1"/>
  <c r="I49" i="1"/>
  <c r="J49" i="1"/>
  <c r="K49" i="1"/>
  <c r="L49" i="1"/>
  <c r="M49" i="1"/>
  <c r="N136" i="1"/>
  <c r="N115" i="1"/>
  <c r="D115" i="1"/>
  <c r="E115" i="1"/>
  <c r="F115" i="1"/>
  <c r="F136" i="1" s="1"/>
  <c r="G115" i="1"/>
  <c r="G136" i="1" s="1"/>
  <c r="H115" i="1"/>
  <c r="I115" i="1"/>
  <c r="J115" i="1"/>
  <c r="J136" i="1" s="1"/>
  <c r="K115" i="1"/>
  <c r="K136" i="1" s="1"/>
  <c r="L115" i="1"/>
  <c r="M115" i="1"/>
  <c r="M136" i="1" s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19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54" i="1"/>
  <c r="D136" i="1"/>
  <c r="H136" i="1"/>
  <c r="L136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E70" i="1"/>
  <c r="F70" i="1"/>
  <c r="I70" i="1"/>
  <c r="J70" i="1"/>
  <c r="M70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M122" i="1"/>
  <c r="M123" i="1"/>
  <c r="M125" i="1"/>
  <c r="M127" i="1"/>
  <c r="M129" i="1"/>
  <c r="M130" i="1"/>
  <c r="M131" i="1"/>
  <c r="M132" i="1"/>
  <c r="M133" i="1"/>
  <c r="M134" i="1"/>
  <c r="M135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J121" i="1"/>
  <c r="J122" i="1"/>
  <c r="J123" i="1"/>
  <c r="J125" i="1"/>
  <c r="J129" i="1"/>
  <c r="J130" i="1"/>
  <c r="J131" i="1"/>
  <c r="J133" i="1"/>
  <c r="J134" i="1"/>
  <c r="K119" i="1"/>
  <c r="L119" i="1"/>
  <c r="J92" i="1"/>
  <c r="K94" i="1"/>
  <c r="L94" i="1"/>
  <c r="M94" i="1"/>
  <c r="K92" i="1"/>
  <c r="L92" i="1"/>
  <c r="M92" i="1"/>
  <c r="J113" i="1"/>
  <c r="K113" i="1"/>
  <c r="L113" i="1"/>
  <c r="M113" i="1"/>
  <c r="E136" i="1"/>
  <c r="I136" i="1"/>
  <c r="E135" i="1"/>
  <c r="F135" i="1"/>
  <c r="G135" i="1"/>
  <c r="H135" i="1"/>
  <c r="I135" i="1"/>
  <c r="E134" i="1"/>
  <c r="F134" i="1"/>
  <c r="G134" i="1"/>
  <c r="H134" i="1"/>
  <c r="I134" i="1"/>
  <c r="E133" i="1"/>
  <c r="F133" i="1"/>
  <c r="G133" i="1"/>
  <c r="H133" i="1"/>
  <c r="I133" i="1"/>
  <c r="E132" i="1"/>
  <c r="F132" i="1"/>
  <c r="H132" i="1"/>
  <c r="I132" i="1"/>
  <c r="E131" i="1"/>
  <c r="F131" i="1"/>
  <c r="G131" i="1"/>
  <c r="H131" i="1"/>
  <c r="I131" i="1"/>
  <c r="E130" i="1"/>
  <c r="F130" i="1"/>
  <c r="G130" i="1"/>
  <c r="H130" i="1"/>
  <c r="I130" i="1"/>
  <c r="E129" i="1"/>
  <c r="F129" i="1"/>
  <c r="G129" i="1"/>
  <c r="H129" i="1"/>
  <c r="I129" i="1"/>
  <c r="E128" i="1"/>
  <c r="F128" i="1"/>
  <c r="G128" i="1"/>
  <c r="H128" i="1"/>
  <c r="I128" i="1"/>
  <c r="E127" i="1"/>
  <c r="F127" i="1"/>
  <c r="G127" i="1"/>
  <c r="H127" i="1"/>
  <c r="I127" i="1"/>
  <c r="E126" i="1"/>
  <c r="F126" i="1"/>
  <c r="G126" i="1"/>
  <c r="H126" i="1"/>
  <c r="I126" i="1"/>
  <c r="E125" i="1"/>
  <c r="F125" i="1"/>
  <c r="H125" i="1"/>
  <c r="I125" i="1"/>
  <c r="E124" i="1"/>
  <c r="F124" i="1"/>
  <c r="G124" i="1"/>
  <c r="H124" i="1"/>
  <c r="I124" i="1"/>
  <c r="E123" i="1"/>
  <c r="F123" i="1"/>
  <c r="G123" i="1"/>
  <c r="H123" i="1"/>
  <c r="I123" i="1"/>
  <c r="E122" i="1"/>
  <c r="F122" i="1"/>
  <c r="G122" i="1"/>
  <c r="H122" i="1"/>
  <c r="I122" i="1"/>
  <c r="E121" i="1"/>
  <c r="F121" i="1"/>
  <c r="G121" i="1"/>
  <c r="H121" i="1"/>
  <c r="I121" i="1"/>
  <c r="E120" i="1"/>
  <c r="F120" i="1"/>
  <c r="G120" i="1"/>
  <c r="H120" i="1"/>
  <c r="I120" i="1"/>
  <c r="E119" i="1"/>
  <c r="F119" i="1"/>
  <c r="H119" i="1"/>
  <c r="I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19" i="1"/>
  <c r="C136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19" i="1"/>
  <c r="C134" i="1"/>
  <c r="C135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19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98" i="1"/>
  <c r="F94" i="1"/>
  <c r="D92" i="1"/>
  <c r="D94" i="1" s="1"/>
  <c r="E92" i="1"/>
  <c r="E94" i="1" s="1"/>
  <c r="F92" i="1"/>
  <c r="G92" i="1"/>
  <c r="G94" i="1" s="1"/>
  <c r="H92" i="1"/>
  <c r="H94" i="1" s="1"/>
  <c r="I92" i="1"/>
  <c r="I94" i="1" s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B77" i="1"/>
  <c r="C77" i="1"/>
  <c r="A77" i="1"/>
  <c r="D113" i="1"/>
  <c r="E113" i="1"/>
  <c r="F113" i="1"/>
  <c r="G113" i="1"/>
  <c r="H113" i="1"/>
  <c r="I113" i="1"/>
  <c r="C115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98" i="1"/>
  <c r="E56" i="1"/>
  <c r="F56" i="1"/>
  <c r="G56" i="1"/>
  <c r="H56" i="1"/>
  <c r="I56" i="1"/>
  <c r="K56" i="1"/>
  <c r="L56" i="1"/>
  <c r="D55" i="1"/>
  <c r="E59" i="1"/>
  <c r="F59" i="1"/>
  <c r="G59" i="1"/>
  <c r="H59" i="1"/>
  <c r="I59" i="1"/>
  <c r="J59" i="1"/>
  <c r="K59" i="1"/>
  <c r="L59" i="1"/>
  <c r="D59" i="1"/>
  <c r="H70" i="1"/>
  <c r="L70" i="1"/>
  <c r="E68" i="1"/>
  <c r="F68" i="1"/>
  <c r="G68" i="1"/>
  <c r="H68" i="1"/>
  <c r="I68" i="1"/>
  <c r="J68" i="1"/>
  <c r="K68" i="1"/>
  <c r="L68" i="1"/>
  <c r="M68" i="1"/>
  <c r="E67" i="1"/>
  <c r="F67" i="1"/>
  <c r="H67" i="1"/>
  <c r="I67" i="1"/>
  <c r="K67" i="1"/>
  <c r="L67" i="1"/>
  <c r="M67" i="1"/>
  <c r="E66" i="1"/>
  <c r="F66" i="1"/>
  <c r="G66" i="1"/>
  <c r="H66" i="1"/>
  <c r="I66" i="1"/>
  <c r="J66" i="1"/>
  <c r="K66" i="1"/>
  <c r="L66" i="1"/>
  <c r="M66" i="1"/>
  <c r="E65" i="1"/>
  <c r="F65" i="1"/>
  <c r="G65" i="1"/>
  <c r="H65" i="1"/>
  <c r="I65" i="1"/>
  <c r="J65" i="1"/>
  <c r="K65" i="1"/>
  <c r="L65" i="1"/>
  <c r="M65" i="1"/>
  <c r="E64" i="1"/>
  <c r="F64" i="1"/>
  <c r="G64" i="1"/>
  <c r="H64" i="1"/>
  <c r="I64" i="1"/>
  <c r="J64" i="1"/>
  <c r="K64" i="1"/>
  <c r="L64" i="1"/>
  <c r="M64" i="1"/>
  <c r="E63" i="1"/>
  <c r="F63" i="1"/>
  <c r="H63" i="1"/>
  <c r="I63" i="1"/>
  <c r="K63" i="1"/>
  <c r="L63" i="1"/>
  <c r="M63" i="1"/>
  <c r="E62" i="1"/>
  <c r="F62" i="1"/>
  <c r="H62" i="1"/>
  <c r="I62" i="1"/>
  <c r="K62" i="1"/>
  <c r="L62" i="1"/>
  <c r="M62" i="1"/>
  <c r="E61" i="1"/>
  <c r="F61" i="1"/>
  <c r="G61" i="1"/>
  <c r="H61" i="1"/>
  <c r="I61" i="1"/>
  <c r="K61" i="1"/>
  <c r="L61" i="1"/>
  <c r="E60" i="1"/>
  <c r="F60" i="1"/>
  <c r="H60" i="1"/>
  <c r="I60" i="1"/>
  <c r="J60" i="1"/>
  <c r="K60" i="1"/>
  <c r="L60" i="1"/>
  <c r="M60" i="1"/>
  <c r="E58" i="1"/>
  <c r="F58" i="1"/>
  <c r="G58" i="1"/>
  <c r="H58" i="1"/>
  <c r="I58" i="1"/>
  <c r="J58" i="1"/>
  <c r="K58" i="1"/>
  <c r="L58" i="1"/>
  <c r="M58" i="1"/>
  <c r="E57" i="1"/>
  <c r="F57" i="1"/>
  <c r="G57" i="1"/>
  <c r="H57" i="1"/>
  <c r="I57" i="1"/>
  <c r="J57" i="1"/>
  <c r="K57" i="1"/>
  <c r="L57" i="1"/>
  <c r="M57" i="1"/>
  <c r="E55" i="1"/>
  <c r="F55" i="1"/>
  <c r="H55" i="1"/>
  <c r="I55" i="1"/>
  <c r="K55" i="1"/>
  <c r="L55" i="1"/>
  <c r="M55" i="1"/>
  <c r="E54" i="1"/>
  <c r="F54" i="1"/>
  <c r="G54" i="1"/>
  <c r="H54" i="1"/>
  <c r="I54" i="1"/>
  <c r="K54" i="1"/>
  <c r="L54" i="1"/>
  <c r="D56" i="1"/>
  <c r="D57" i="1"/>
  <c r="D58" i="1"/>
  <c r="D60" i="1"/>
  <c r="D61" i="1"/>
  <c r="D62" i="1"/>
  <c r="D63" i="1"/>
  <c r="D64" i="1"/>
  <c r="D65" i="1"/>
  <c r="D66" i="1"/>
  <c r="D67" i="1"/>
  <c r="D68" i="1"/>
  <c r="D54" i="1"/>
  <c r="C70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54" i="1"/>
  <c r="D71" i="1"/>
  <c r="D47" i="1"/>
  <c r="D69" i="1" s="1"/>
  <c r="E47" i="1"/>
  <c r="E71" i="1" s="1"/>
  <c r="F47" i="1"/>
  <c r="F69" i="1" s="1"/>
  <c r="G47" i="1"/>
  <c r="G69" i="1" s="1"/>
  <c r="H47" i="1"/>
  <c r="H69" i="1" s="1"/>
  <c r="I47" i="1"/>
  <c r="I71" i="1" s="1"/>
  <c r="J47" i="1"/>
  <c r="J69" i="1" s="1"/>
  <c r="K47" i="1"/>
  <c r="K69" i="1" s="1"/>
  <c r="L47" i="1"/>
  <c r="L69" i="1" s="1"/>
  <c r="M47" i="1"/>
  <c r="M71" i="1" s="1"/>
  <c r="D27" i="1"/>
  <c r="E27" i="1"/>
  <c r="F27" i="1"/>
  <c r="G27" i="1"/>
  <c r="H27" i="1"/>
  <c r="I27" i="1"/>
  <c r="J27" i="1"/>
  <c r="K27" i="1"/>
  <c r="L27" i="1"/>
  <c r="M27" i="1"/>
  <c r="K71" i="1" l="1"/>
  <c r="N29" i="1"/>
  <c r="N71" i="1" s="1"/>
  <c r="L71" i="1"/>
  <c r="D70" i="1"/>
  <c r="H71" i="1"/>
  <c r="G71" i="1"/>
  <c r="M69" i="1"/>
  <c r="I69" i="1"/>
  <c r="E69" i="1"/>
  <c r="J71" i="1"/>
  <c r="F71" i="1"/>
</calcChain>
</file>

<file path=xl/sharedStrings.xml><?xml version="1.0" encoding="utf-8"?>
<sst xmlns="http://schemas.openxmlformats.org/spreadsheetml/2006/main" count="189" uniqueCount="41">
  <si>
    <t>QUANTITY_TON</t>
  </si>
  <si>
    <t>2</t>
  </si>
  <si>
    <t xml:space="preserve">Mali        </t>
  </si>
  <si>
    <t>Burkina Faso</t>
  </si>
  <si>
    <t xml:space="preserve">Niger       </t>
  </si>
  <si>
    <t xml:space="preserve">Cape Verde  </t>
  </si>
  <si>
    <t xml:space="preserve">Senegal     </t>
  </si>
  <si>
    <t xml:space="preserve">Gambia      </t>
  </si>
  <si>
    <t/>
  </si>
  <si>
    <t>Guinea-Bissau</t>
  </si>
  <si>
    <t>Guinea</t>
  </si>
  <si>
    <t>Sierra Leone</t>
  </si>
  <si>
    <t>Liberia</t>
  </si>
  <si>
    <t>Ivory Coast</t>
  </si>
  <si>
    <t>Ghana</t>
  </si>
  <si>
    <t>Togo</t>
  </si>
  <si>
    <t>Benin</t>
  </si>
  <si>
    <t xml:space="preserve">Nigeria     </t>
  </si>
  <si>
    <t>Mauritania</t>
  </si>
  <si>
    <t>West Africa</t>
  </si>
  <si>
    <t>VALUE_1000EURO</t>
  </si>
  <si>
    <t>FOB price €/t</t>
  </si>
  <si>
    <t>ECOWAS</t>
  </si>
  <si>
    <t>Exports</t>
  </si>
  <si>
    <t>exports</t>
  </si>
  <si>
    <t>DS-057380-EU Trade Since 1999 by HS2,4,6 and CN8 (Daily Updated)</t>
  </si>
  <si>
    <t>Extracted on</t>
  </si>
  <si>
    <t>DECLARANT</t>
  </si>
  <si>
    <t>28EM</t>
  </si>
  <si>
    <t>PERIOD</t>
  </si>
  <si>
    <t>STAT_REGIME</t>
  </si>
  <si>
    <t>allregimes - allregimes</t>
  </si>
  <si>
    <t>EU28</t>
  </si>
  <si>
    <t>190110</t>
  </si>
  <si>
    <t>2105</t>
  </si>
  <si>
    <t>3501</t>
  </si>
  <si>
    <t xml:space="preserve">FLOW </t>
  </si>
  <si>
    <t>Source, Eurostat Comext analytique</t>
  </si>
  <si>
    <t>0401: lait et crème; 0402 : lait concentré; 0403 : yaourt; 0404 : lactosérum; 0405 : beurre; 0406 : fromage; 1702 : lactose; 190110 : produits infantiles; 2105 : glace; 3501s: caséine&amp;caséinate</t>
  </si>
  <si>
    <t>Produits :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</si>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</sst>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.0##"/>
    <numFmt numFmtId="165" formatCode="###0.00#"/>
    <numFmt numFmtId="166" formatCode="yyyy/mm/dd\ hh:mm:ss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indexed="12"/>
      <name val="Arial"/>
      <family val="2"/>
    </font>
    <font>
      <sz val="11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left"/>
    </xf>
    <xf numFmtId="164" fontId="0" fillId="0" borderId="1" xfId="0" applyNumberFormat="1" applyFont="1" applyFill="1" applyBorder="1" applyAlignment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0" fillId="0" borderId="1" xfId="0" applyNumberFormat="1" applyFont="1" applyFill="1" applyBorder="1" applyAlignment="1"/>
    <xf numFmtId="0" fontId="0" fillId="2" borderId="3" xfId="0" applyNumberFormat="1" applyFont="1" applyFill="1" applyBorder="1" applyAlignment="1">
      <alignment horizontal="left"/>
    </xf>
    <xf numFmtId="164" fontId="0" fillId="0" borderId="0" xfId="0" applyNumberFormat="1"/>
    <xf numFmtId="165" fontId="0" fillId="0" borderId="1" xfId="0" applyNumberFormat="1" applyFont="1" applyFill="1" applyBorder="1" applyAlignment="1"/>
    <xf numFmtId="165" fontId="0" fillId="0" borderId="0" xfId="0" applyNumberFormat="1"/>
    <xf numFmtId="0" fontId="0" fillId="0" borderId="0" xfId="0" applyAlignment="1">
      <alignment horizontal="center"/>
    </xf>
    <xf numFmtId="0" fontId="2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166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165" fontId="0" fillId="0" borderId="3" xfId="0" applyNumberFormat="1" applyFont="1" applyFill="1" applyBorder="1" applyAlignment="1"/>
    <xf numFmtId="164" fontId="0" fillId="0" borderId="3" xfId="0" applyNumberFormat="1" applyFont="1" applyFill="1" applyBorder="1" applyAlignment="1"/>
    <xf numFmtId="0" fontId="3" fillId="0" borderId="0" xfId="0" applyFont="1" applyAlignment="1">
      <alignment horizontal="center"/>
    </xf>
    <xf numFmtId="0" fontId="3" fillId="0" borderId="0" xfId="0" applyNumberFormat="1" applyFont="1" applyFill="1" applyBorder="1" applyAlignment="1"/>
    <xf numFmtId="0" fontId="3" fillId="0" borderId="0" xfId="0" applyFont="1"/>
    <xf numFmtId="0" fontId="1" fillId="3" borderId="4" xfId="0" applyFont="1" applyFill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3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/>
    <xf numFmtId="0" fontId="0" fillId="2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tabSelected="1" workbookViewId="0">
      <selection activeCell="D49" sqref="D49:N49"/>
    </sheetView>
  </sheetViews>
  <sheetFormatPr baseColWidth="10" defaultRowHeight="15" x14ac:dyDescent="0.25"/>
  <cols>
    <col min="1" max="2" width="20.28515625" customWidth="1"/>
  </cols>
  <sheetData>
    <row r="1" spans="1:17" ht="18" x14ac:dyDescent="0.25">
      <c r="A1" s="12" t="s">
        <v>25</v>
      </c>
      <c r="B1" s="13"/>
      <c r="C1" s="13"/>
    </row>
    <row r="2" spans="1:17" x14ac:dyDescent="0.25">
      <c r="A2" s="13" t="s">
        <v>8</v>
      </c>
      <c r="B2" s="13"/>
      <c r="C2" s="13"/>
    </row>
    <row r="3" spans="1:17" x14ac:dyDescent="0.25">
      <c r="A3" s="13" t="s">
        <v>26</v>
      </c>
      <c r="B3" s="14">
        <v>42801.709826388891</v>
      </c>
      <c r="C3" s="13"/>
      <c r="D3" t="s">
        <v>37</v>
      </c>
    </row>
    <row r="4" spans="1:17" x14ac:dyDescent="0.25">
      <c r="A4" s="13"/>
      <c r="B4" s="13"/>
      <c r="C4" s="13"/>
    </row>
    <row r="5" spans="1:17" ht="18.75" x14ac:dyDescent="0.3">
      <c r="A5" s="20" t="s">
        <v>27</v>
      </c>
      <c r="B5" s="20" t="s">
        <v>32</v>
      </c>
      <c r="C5" s="26" t="s">
        <v>39</v>
      </c>
      <c r="D5" s="23" t="s">
        <v>38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x14ac:dyDescent="0.25">
      <c r="A6" s="13" t="s">
        <v>29</v>
      </c>
      <c r="B6" s="25">
        <v>2016</v>
      </c>
      <c r="C6" s="13"/>
    </row>
    <row r="7" spans="1:17" x14ac:dyDescent="0.25">
      <c r="A7" s="13" t="s">
        <v>30</v>
      </c>
      <c r="B7" s="13" t="s">
        <v>31</v>
      </c>
      <c r="C7" s="13"/>
    </row>
    <row r="8" spans="1:17" x14ac:dyDescent="0.25">
      <c r="A8" s="13" t="s">
        <v>36</v>
      </c>
      <c r="B8" s="21" t="s">
        <v>23</v>
      </c>
    </row>
    <row r="10" spans="1:17" ht="15.75" thickBot="1" x14ac:dyDescent="0.3"/>
    <row r="11" spans="1:17" ht="15.75" thickBot="1" x14ac:dyDescent="0.3">
      <c r="B11" t="s">
        <v>24</v>
      </c>
      <c r="D11" s="22">
        <v>401</v>
      </c>
      <c r="E11" s="22">
        <v>402</v>
      </c>
      <c r="F11" s="22">
        <v>403</v>
      </c>
      <c r="G11" s="22">
        <v>404</v>
      </c>
      <c r="H11" s="22">
        <v>405</v>
      </c>
      <c r="I11" s="22">
        <v>406</v>
      </c>
      <c r="J11" s="22">
        <v>1702</v>
      </c>
      <c r="K11" s="1" t="s">
        <v>33</v>
      </c>
      <c r="L11" s="1" t="s">
        <v>34</v>
      </c>
      <c r="M11" s="1" t="s">
        <v>35</v>
      </c>
      <c r="N11" s="27" t="s">
        <v>40</v>
      </c>
    </row>
    <row r="12" spans="1:17" ht="15.75" thickBot="1" x14ac:dyDescent="0.3">
      <c r="A12" s="1" t="s">
        <v>0</v>
      </c>
      <c r="B12" s="1" t="s">
        <v>1</v>
      </c>
      <c r="C12" s="2" t="s">
        <v>2</v>
      </c>
      <c r="D12" s="3">
        <v>1311.9</v>
      </c>
      <c r="E12" s="3">
        <v>5480.2</v>
      </c>
      <c r="F12" s="3">
        <v>343.1</v>
      </c>
      <c r="G12" s="3">
        <v>0.1</v>
      </c>
      <c r="H12" s="3">
        <v>205.8</v>
      </c>
      <c r="I12" s="3">
        <v>179.6</v>
      </c>
      <c r="J12" s="4"/>
      <c r="K12" s="3">
        <v>951.5</v>
      </c>
      <c r="L12" s="3">
        <v>57.5</v>
      </c>
      <c r="M12" s="3">
        <v>0</v>
      </c>
      <c r="N12" s="8">
        <f>SUM(D12:M12)</f>
        <v>8529.7000000000007</v>
      </c>
    </row>
    <row r="13" spans="1:17" ht="15.75" thickBot="1" x14ac:dyDescent="0.3">
      <c r="A13" s="1" t="s">
        <v>0</v>
      </c>
      <c r="B13" s="1" t="s">
        <v>1</v>
      </c>
      <c r="C13" s="2" t="s">
        <v>3</v>
      </c>
      <c r="D13" s="3">
        <v>812.9</v>
      </c>
      <c r="E13" s="3">
        <v>2458.6999999999998</v>
      </c>
      <c r="F13" s="3">
        <v>68.400000000000006</v>
      </c>
      <c r="G13" s="3">
        <v>0</v>
      </c>
      <c r="H13" s="3">
        <v>64.5</v>
      </c>
      <c r="I13" s="3">
        <v>219.7</v>
      </c>
      <c r="J13" s="4"/>
      <c r="K13" s="3">
        <v>183.3</v>
      </c>
      <c r="L13" s="3">
        <v>22.8</v>
      </c>
      <c r="M13" s="3">
        <v>0.2</v>
      </c>
      <c r="N13" s="8">
        <f>SUM(D13:M13)</f>
        <v>3830.5</v>
      </c>
    </row>
    <row r="14" spans="1:17" ht="15.75" thickBot="1" x14ac:dyDescent="0.3">
      <c r="A14" s="1" t="s">
        <v>0</v>
      </c>
      <c r="B14" s="1" t="s">
        <v>1</v>
      </c>
      <c r="C14" s="2" t="s">
        <v>4</v>
      </c>
      <c r="D14" s="3">
        <v>2248.6</v>
      </c>
      <c r="E14" s="3">
        <v>1785.2</v>
      </c>
      <c r="F14" s="3">
        <v>24.3</v>
      </c>
      <c r="G14" s="3">
        <v>360</v>
      </c>
      <c r="H14" s="3">
        <v>33.299999999999997</v>
      </c>
      <c r="I14" s="3">
        <v>146.19999999999999</v>
      </c>
      <c r="J14" s="4"/>
      <c r="K14" s="3">
        <v>136.6</v>
      </c>
      <c r="L14" s="3">
        <v>11.1</v>
      </c>
      <c r="M14" s="3">
        <v>0</v>
      </c>
      <c r="N14" s="8">
        <f>SUM(D14:M14)</f>
        <v>4745.3000000000011</v>
      </c>
    </row>
    <row r="15" spans="1:17" ht="15.75" thickBot="1" x14ac:dyDescent="0.3">
      <c r="A15" s="1" t="s">
        <v>0</v>
      </c>
      <c r="B15" s="1" t="s">
        <v>1</v>
      </c>
      <c r="C15" s="2" t="s">
        <v>5</v>
      </c>
      <c r="D15" s="3">
        <v>11434</v>
      </c>
      <c r="E15" s="3">
        <v>3119.8</v>
      </c>
      <c r="F15" s="3">
        <v>1127</v>
      </c>
      <c r="G15" s="3">
        <v>288.3</v>
      </c>
      <c r="H15" s="3">
        <v>145.80000000000001</v>
      </c>
      <c r="I15" s="3">
        <v>857.8</v>
      </c>
      <c r="J15" s="5">
        <v>1.5</v>
      </c>
      <c r="K15" s="3">
        <v>506.9</v>
      </c>
      <c r="L15" s="3">
        <v>194.4</v>
      </c>
      <c r="M15" s="3">
        <v>31.7</v>
      </c>
      <c r="N15" s="8">
        <f>SUM(D15:M15)</f>
        <v>17707.2</v>
      </c>
    </row>
    <row r="16" spans="1:17" ht="15.75" thickBot="1" x14ac:dyDescent="0.3">
      <c r="A16" s="1" t="s">
        <v>0</v>
      </c>
      <c r="B16" s="1" t="s">
        <v>1</v>
      </c>
      <c r="C16" s="2" t="s">
        <v>6</v>
      </c>
      <c r="D16" s="3">
        <v>6225.3</v>
      </c>
      <c r="E16" s="3">
        <v>8096.7</v>
      </c>
      <c r="F16" s="3">
        <v>73.599999999999994</v>
      </c>
      <c r="G16" s="3">
        <v>33.5</v>
      </c>
      <c r="H16" s="3">
        <v>859.8</v>
      </c>
      <c r="I16" s="3">
        <v>1652.3</v>
      </c>
      <c r="J16" s="5">
        <v>83.2</v>
      </c>
      <c r="K16" s="3">
        <v>654.6</v>
      </c>
      <c r="L16" s="3">
        <v>343.3</v>
      </c>
      <c r="M16" s="3">
        <v>0.3</v>
      </c>
      <c r="N16" s="8">
        <f>SUM(D16:M16)</f>
        <v>18022.599999999999</v>
      </c>
    </row>
    <row r="17" spans="1:14" ht="15.75" thickBot="1" x14ac:dyDescent="0.3">
      <c r="A17" s="1" t="s">
        <v>0</v>
      </c>
      <c r="B17" s="1" t="s">
        <v>1</v>
      </c>
      <c r="C17" s="2" t="s">
        <v>7</v>
      </c>
      <c r="D17" s="3">
        <v>1176</v>
      </c>
      <c r="E17" s="3">
        <v>1133.3</v>
      </c>
      <c r="F17" s="3">
        <v>133.9</v>
      </c>
      <c r="G17" s="3">
        <v>22</v>
      </c>
      <c r="H17" s="3">
        <v>23.8</v>
      </c>
      <c r="I17" s="3">
        <v>100.9</v>
      </c>
      <c r="J17" s="4"/>
      <c r="K17" s="3">
        <v>34.799999999999997</v>
      </c>
      <c r="L17" s="3">
        <v>168.4</v>
      </c>
      <c r="M17" s="6" t="s">
        <v>8</v>
      </c>
      <c r="N17" s="8">
        <f>SUM(D17:M17)</f>
        <v>2793.1000000000008</v>
      </c>
    </row>
    <row r="18" spans="1:14" ht="15.75" thickBot="1" x14ac:dyDescent="0.3">
      <c r="A18" s="1" t="s">
        <v>0</v>
      </c>
      <c r="B18" s="1" t="s">
        <v>1</v>
      </c>
      <c r="C18" s="2" t="s">
        <v>9</v>
      </c>
      <c r="D18" s="3">
        <v>656.7</v>
      </c>
      <c r="E18" s="3">
        <v>256.89999999999998</v>
      </c>
      <c r="F18" s="3">
        <v>416.7</v>
      </c>
      <c r="G18" s="6" t="s">
        <v>8</v>
      </c>
      <c r="H18" s="3">
        <v>4.9000000000000004</v>
      </c>
      <c r="I18" s="3">
        <v>33.299999999999997</v>
      </c>
      <c r="J18" s="5">
        <v>0.1</v>
      </c>
      <c r="K18" s="3">
        <v>89.4</v>
      </c>
      <c r="L18" s="3">
        <v>10.199999999999999</v>
      </c>
      <c r="M18" s="3">
        <v>0.4</v>
      </c>
      <c r="N18" s="8">
        <f>SUM(D18:M18)</f>
        <v>1468.6000000000001</v>
      </c>
    </row>
    <row r="19" spans="1:14" ht="15.75" thickBot="1" x14ac:dyDescent="0.3">
      <c r="A19" s="1" t="s">
        <v>0</v>
      </c>
      <c r="B19" s="1" t="s">
        <v>1</v>
      </c>
      <c r="C19" s="2" t="s">
        <v>10</v>
      </c>
      <c r="D19" s="3">
        <v>1698.2</v>
      </c>
      <c r="E19" s="3">
        <v>6001.6</v>
      </c>
      <c r="F19" s="3">
        <v>157.69999999999999</v>
      </c>
      <c r="G19" s="3">
        <v>16.8</v>
      </c>
      <c r="H19" s="3">
        <v>107.5</v>
      </c>
      <c r="I19" s="3">
        <v>75.5</v>
      </c>
      <c r="J19" s="4"/>
      <c r="K19" s="3">
        <v>517</v>
      </c>
      <c r="L19" s="3">
        <v>34</v>
      </c>
      <c r="M19" s="3">
        <v>0</v>
      </c>
      <c r="N19" s="8">
        <f>SUM(D19:M19)</f>
        <v>8608.2999999999993</v>
      </c>
    </row>
    <row r="20" spans="1:14" ht="15.75" thickBot="1" x14ac:dyDescent="0.3">
      <c r="A20" s="1" t="s">
        <v>0</v>
      </c>
      <c r="B20" s="1" t="s">
        <v>1</v>
      </c>
      <c r="C20" s="2" t="s">
        <v>11</v>
      </c>
      <c r="D20" s="3">
        <v>342.4</v>
      </c>
      <c r="E20" s="3">
        <v>1106.2</v>
      </c>
      <c r="F20" s="3">
        <v>20</v>
      </c>
      <c r="G20" s="6" t="s">
        <v>8</v>
      </c>
      <c r="H20" s="3">
        <v>69.900000000000006</v>
      </c>
      <c r="I20" s="3">
        <v>59.5</v>
      </c>
      <c r="J20" s="4"/>
      <c r="K20" s="3">
        <v>196.5</v>
      </c>
      <c r="L20" s="3">
        <v>47.1</v>
      </c>
      <c r="M20" s="3">
        <v>9.6</v>
      </c>
      <c r="N20" s="8">
        <f>SUM(D20:M20)</f>
        <v>1851.1999999999998</v>
      </c>
    </row>
    <row r="21" spans="1:14" ht="15.75" thickBot="1" x14ac:dyDescent="0.3">
      <c r="A21" s="1" t="s">
        <v>0</v>
      </c>
      <c r="B21" s="1" t="s">
        <v>1</v>
      </c>
      <c r="C21" s="2" t="s">
        <v>12</v>
      </c>
      <c r="D21" s="3">
        <v>309.5</v>
      </c>
      <c r="E21" s="3">
        <v>577.6</v>
      </c>
      <c r="F21" s="3">
        <v>82</v>
      </c>
      <c r="G21" s="6" t="s">
        <v>8</v>
      </c>
      <c r="H21" s="3">
        <v>23.8</v>
      </c>
      <c r="I21" s="3">
        <v>104.2</v>
      </c>
      <c r="J21" s="4"/>
      <c r="K21" s="3">
        <v>87.9</v>
      </c>
      <c r="L21" s="3">
        <v>25.5</v>
      </c>
      <c r="M21" s="3">
        <v>25</v>
      </c>
      <c r="N21" s="8">
        <f>SUM(D21:M21)</f>
        <v>1235.5</v>
      </c>
    </row>
    <row r="22" spans="1:14" ht="15.75" thickBot="1" x14ac:dyDescent="0.3">
      <c r="A22" s="1" t="s">
        <v>0</v>
      </c>
      <c r="B22" s="1" t="s">
        <v>1</v>
      </c>
      <c r="C22" s="2" t="s">
        <v>13</v>
      </c>
      <c r="D22" s="3">
        <v>2211.6999999999998</v>
      </c>
      <c r="E22" s="3">
        <v>9765.9</v>
      </c>
      <c r="F22" s="3">
        <v>633.5</v>
      </c>
      <c r="G22" s="3">
        <v>1774.8</v>
      </c>
      <c r="H22" s="3">
        <v>812.2</v>
      </c>
      <c r="I22" s="3">
        <v>935.9</v>
      </c>
      <c r="J22" s="5">
        <v>2.2999999999999998</v>
      </c>
      <c r="K22" s="3">
        <v>2671.1</v>
      </c>
      <c r="L22" s="3">
        <v>462.1</v>
      </c>
      <c r="M22" s="3">
        <v>225</v>
      </c>
      <c r="N22" s="8">
        <f>SUM(D22:M22)</f>
        <v>19494.499999999996</v>
      </c>
    </row>
    <row r="23" spans="1:14" ht="15.75" thickBot="1" x14ac:dyDescent="0.3">
      <c r="A23" s="1" t="s">
        <v>0</v>
      </c>
      <c r="B23" s="1" t="s">
        <v>1</v>
      </c>
      <c r="C23" s="2" t="s">
        <v>14</v>
      </c>
      <c r="D23" s="3">
        <v>3040.4</v>
      </c>
      <c r="E23" s="3">
        <v>12787.2</v>
      </c>
      <c r="F23" s="3">
        <v>73.7</v>
      </c>
      <c r="G23" s="3">
        <v>4315.8</v>
      </c>
      <c r="H23" s="3">
        <v>338.5</v>
      </c>
      <c r="I23" s="3">
        <v>525.9</v>
      </c>
      <c r="J23" s="5">
        <v>196.5</v>
      </c>
      <c r="K23" s="3">
        <v>524.6</v>
      </c>
      <c r="L23" s="3">
        <v>2.8</v>
      </c>
      <c r="M23" s="3">
        <v>81.8</v>
      </c>
      <c r="N23" s="8">
        <f>SUM(D23:M23)</f>
        <v>21887.200000000001</v>
      </c>
    </row>
    <row r="24" spans="1:14" ht="15.75" thickBot="1" x14ac:dyDescent="0.3">
      <c r="A24" s="1" t="s">
        <v>0</v>
      </c>
      <c r="B24" s="1" t="s">
        <v>1</v>
      </c>
      <c r="C24" s="2" t="s">
        <v>15</v>
      </c>
      <c r="D24" s="3">
        <v>984.9</v>
      </c>
      <c r="E24" s="3">
        <v>2136.4</v>
      </c>
      <c r="F24" s="3">
        <v>58.4</v>
      </c>
      <c r="G24" s="3">
        <v>771.1</v>
      </c>
      <c r="H24" s="3">
        <v>62.3</v>
      </c>
      <c r="I24" s="3">
        <v>189.7</v>
      </c>
      <c r="J24" s="5">
        <v>10.199999999999999</v>
      </c>
      <c r="K24" s="3">
        <v>154.80000000000001</v>
      </c>
      <c r="L24" s="3">
        <v>50.8</v>
      </c>
      <c r="M24" s="3">
        <v>48.6</v>
      </c>
      <c r="N24" s="8">
        <f>SUM(D24:M24)</f>
        <v>4467.2000000000007</v>
      </c>
    </row>
    <row r="25" spans="1:14" ht="15.75" thickBot="1" x14ac:dyDescent="0.3">
      <c r="A25" s="1" t="s">
        <v>0</v>
      </c>
      <c r="B25" s="1" t="s">
        <v>1</v>
      </c>
      <c r="C25" s="2" t="s">
        <v>16</v>
      </c>
      <c r="D25" s="3">
        <v>1067.5999999999999</v>
      </c>
      <c r="E25" s="3">
        <v>1125.4000000000001</v>
      </c>
      <c r="F25" s="3">
        <v>12.3</v>
      </c>
      <c r="G25" s="6" t="s">
        <v>8</v>
      </c>
      <c r="H25" s="3">
        <v>214.1</v>
      </c>
      <c r="I25" s="3">
        <v>500.7</v>
      </c>
      <c r="J25" s="4"/>
      <c r="K25" s="3">
        <v>311.10000000000002</v>
      </c>
      <c r="L25" s="3">
        <v>92.8</v>
      </c>
      <c r="M25" s="3">
        <v>72</v>
      </c>
      <c r="N25" s="8">
        <f>SUM(D25:M25)</f>
        <v>3396</v>
      </c>
    </row>
    <row r="26" spans="1:14" ht="15.75" thickBot="1" x14ac:dyDescent="0.3">
      <c r="A26" s="1" t="s">
        <v>0</v>
      </c>
      <c r="B26" s="1">
        <v>2</v>
      </c>
      <c r="C26" s="2" t="s">
        <v>17</v>
      </c>
      <c r="D26" s="3">
        <v>4510.8</v>
      </c>
      <c r="E26" s="3">
        <v>54603.7</v>
      </c>
      <c r="F26" s="3">
        <v>3516.3</v>
      </c>
      <c r="G26" s="3">
        <v>3430.8</v>
      </c>
      <c r="H26" s="3">
        <v>1011.3</v>
      </c>
      <c r="I26" s="3">
        <v>795.7</v>
      </c>
      <c r="J26" s="5">
        <v>294.10000000000002</v>
      </c>
      <c r="K26" s="3">
        <v>5423.4</v>
      </c>
      <c r="L26" s="3">
        <v>37.799999999999997</v>
      </c>
      <c r="M26" s="3">
        <v>343.7</v>
      </c>
      <c r="N26" s="8">
        <f>SUM(D26:M26)</f>
        <v>73967.600000000006</v>
      </c>
    </row>
    <row r="27" spans="1:14" x14ac:dyDescent="0.25">
      <c r="A27" s="1" t="s">
        <v>0</v>
      </c>
      <c r="B27" s="1">
        <v>2</v>
      </c>
      <c r="C27" s="7" t="s">
        <v>22</v>
      </c>
      <c r="D27" s="8">
        <f>SUM(D12:D26)</f>
        <v>38030.900000000009</v>
      </c>
      <c r="E27" s="8">
        <f>SUM(E12:E26)</f>
        <v>110434.8</v>
      </c>
      <c r="F27" s="8">
        <f>SUM(F12:F26)</f>
        <v>6740.9</v>
      </c>
      <c r="G27" s="8">
        <f>SUM(G12:G26)</f>
        <v>11013.2</v>
      </c>
      <c r="H27" s="8">
        <f>SUM(H12:H26)</f>
        <v>3977.5</v>
      </c>
      <c r="I27" s="8">
        <f>SUM(I12:I26)</f>
        <v>6376.8999999999987</v>
      </c>
      <c r="J27" s="8">
        <f>SUM(J12:J26)</f>
        <v>587.90000000000009</v>
      </c>
      <c r="K27" s="8">
        <f>SUM(K12:K26)</f>
        <v>12443.5</v>
      </c>
      <c r="L27" s="8">
        <f>SUM(L12:L26)</f>
        <v>1560.6</v>
      </c>
      <c r="M27" s="8">
        <f>SUM(M12:M26)</f>
        <v>838.3</v>
      </c>
      <c r="N27" s="8">
        <f>SUM(D27:M27)</f>
        <v>192004.5</v>
      </c>
    </row>
    <row r="28" spans="1:14" ht="15.75" thickBot="1" x14ac:dyDescent="0.3">
      <c r="A28" s="1" t="s">
        <v>0</v>
      </c>
      <c r="B28" s="1" t="s">
        <v>1</v>
      </c>
      <c r="C28" s="2" t="s">
        <v>18</v>
      </c>
      <c r="D28" s="3">
        <v>31782.9</v>
      </c>
      <c r="E28" s="3">
        <v>7714.4</v>
      </c>
      <c r="F28" s="3">
        <v>167.4</v>
      </c>
      <c r="G28" s="3">
        <v>171.2</v>
      </c>
      <c r="H28" s="3">
        <v>61.8</v>
      </c>
      <c r="I28" s="3">
        <v>148</v>
      </c>
      <c r="J28" s="4"/>
      <c r="K28" s="3">
        <v>157.19999999999999</v>
      </c>
      <c r="L28" s="3">
        <v>114.6</v>
      </c>
      <c r="M28" s="3">
        <v>0</v>
      </c>
      <c r="N28" s="8">
        <f>SUM(D28:M28)</f>
        <v>40317.5</v>
      </c>
    </row>
    <row r="29" spans="1:14" x14ac:dyDescent="0.25">
      <c r="A29" s="1" t="s">
        <v>0</v>
      </c>
      <c r="B29" s="1">
        <v>2</v>
      </c>
      <c r="C29" s="7" t="s">
        <v>19</v>
      </c>
      <c r="D29" s="8">
        <f>SUM(D27:D28)</f>
        <v>69813.800000000017</v>
      </c>
      <c r="E29" s="8">
        <f>SUM(E27:E28)</f>
        <v>118149.2</v>
      </c>
      <c r="F29" s="8">
        <f>SUM(F27:F28)</f>
        <v>6908.2999999999993</v>
      </c>
      <c r="G29" s="8">
        <f>SUM(G27:G28)</f>
        <v>11184.400000000001</v>
      </c>
      <c r="H29" s="8">
        <f>SUM(H27:H28)</f>
        <v>4039.3</v>
      </c>
      <c r="I29" s="8">
        <f>SUM(I27:I28)</f>
        <v>6524.8999999999987</v>
      </c>
      <c r="J29" s="8">
        <f>SUM(J27:J28)</f>
        <v>587.90000000000009</v>
      </c>
      <c r="K29" s="8">
        <f>SUM(K27:K28)</f>
        <v>12600.7</v>
      </c>
      <c r="L29" s="8">
        <f>SUM(L27:L28)</f>
        <v>1675.1999999999998</v>
      </c>
      <c r="M29" s="8">
        <f>SUM(M27:M28)</f>
        <v>838.3</v>
      </c>
      <c r="N29" s="8">
        <f>SUM(D29:M29)</f>
        <v>232321.99999999997</v>
      </c>
    </row>
    <row r="30" spans="1:14" ht="15.75" thickBot="1" x14ac:dyDescent="0.3"/>
    <row r="31" spans="1:14" ht="15.75" thickBot="1" x14ac:dyDescent="0.3">
      <c r="A31" s="21">
        <v>2016</v>
      </c>
      <c r="B31" t="s">
        <v>23</v>
      </c>
      <c r="D31" s="22">
        <v>401</v>
      </c>
      <c r="E31" s="22">
        <v>402</v>
      </c>
      <c r="F31" s="22">
        <v>403</v>
      </c>
      <c r="G31" s="22">
        <v>404</v>
      </c>
      <c r="H31" s="22">
        <v>405</v>
      </c>
      <c r="I31" s="22">
        <v>406</v>
      </c>
      <c r="J31" s="22">
        <v>1702</v>
      </c>
      <c r="K31" s="1" t="s">
        <v>33</v>
      </c>
      <c r="L31" s="1" t="s">
        <v>34</v>
      </c>
      <c r="M31" s="1" t="s">
        <v>35</v>
      </c>
    </row>
    <row r="32" spans="1:14" ht="15.75" thickBot="1" x14ac:dyDescent="0.3">
      <c r="A32" s="1" t="s">
        <v>20</v>
      </c>
      <c r="B32" s="1" t="s">
        <v>1</v>
      </c>
      <c r="C32" s="2" t="s">
        <v>2</v>
      </c>
      <c r="D32" s="9">
        <v>993.05</v>
      </c>
      <c r="E32" s="9">
        <v>14952.96</v>
      </c>
      <c r="F32" s="9">
        <v>443.2</v>
      </c>
      <c r="G32" s="9">
        <v>0.56999999999999995</v>
      </c>
      <c r="H32" s="9">
        <v>1003.96</v>
      </c>
      <c r="I32" s="9">
        <v>1129.3599999999999</v>
      </c>
      <c r="J32" s="4"/>
      <c r="K32" s="9">
        <v>6328.1</v>
      </c>
      <c r="L32" s="9">
        <v>202.13</v>
      </c>
      <c r="M32" s="9">
        <v>1.05</v>
      </c>
      <c r="N32" s="10">
        <f>SUM(D32:M32)</f>
        <v>25054.379999999997</v>
      </c>
    </row>
    <row r="33" spans="1:14" ht="15.75" thickBot="1" x14ac:dyDescent="0.3">
      <c r="A33" s="1" t="s">
        <v>20</v>
      </c>
      <c r="B33" s="1" t="s">
        <v>1</v>
      </c>
      <c r="C33" s="2" t="s">
        <v>3</v>
      </c>
      <c r="D33" s="9">
        <v>763.73</v>
      </c>
      <c r="E33" s="9">
        <v>6891.1</v>
      </c>
      <c r="F33" s="9">
        <v>195.44</v>
      </c>
      <c r="G33" s="9">
        <v>0.12</v>
      </c>
      <c r="H33" s="9">
        <v>242.87</v>
      </c>
      <c r="I33" s="9">
        <v>1145.82</v>
      </c>
      <c r="J33" s="5">
        <v>0.09</v>
      </c>
      <c r="K33" s="9">
        <v>1019.78</v>
      </c>
      <c r="L33" s="9">
        <v>98.18</v>
      </c>
      <c r="M33" s="9">
        <v>2.2599999999999998</v>
      </c>
      <c r="N33" s="10">
        <f>SUM(D33:M33)</f>
        <v>10359.390000000001</v>
      </c>
    </row>
    <row r="34" spans="1:14" ht="15.75" thickBot="1" x14ac:dyDescent="0.3">
      <c r="A34" s="1" t="s">
        <v>20</v>
      </c>
      <c r="B34" s="1" t="s">
        <v>1</v>
      </c>
      <c r="C34" s="2" t="s">
        <v>4</v>
      </c>
      <c r="D34" s="9">
        <v>1693</v>
      </c>
      <c r="E34" s="9">
        <v>4200.18</v>
      </c>
      <c r="F34" s="9">
        <v>30.55</v>
      </c>
      <c r="G34" s="9">
        <v>275.41000000000003</v>
      </c>
      <c r="H34" s="9">
        <v>176.37</v>
      </c>
      <c r="I34" s="9">
        <v>714.63</v>
      </c>
      <c r="J34" s="4"/>
      <c r="K34" s="9">
        <v>725.3</v>
      </c>
      <c r="L34" s="9">
        <v>40.71</v>
      </c>
      <c r="M34" s="9">
        <v>0.09</v>
      </c>
      <c r="N34" s="10">
        <f>SUM(D34:M34)</f>
        <v>7856.2400000000007</v>
      </c>
    </row>
    <row r="35" spans="1:14" ht="15.75" thickBot="1" x14ac:dyDescent="0.3">
      <c r="A35" s="1" t="s">
        <v>20</v>
      </c>
      <c r="B35" s="1" t="s">
        <v>1</v>
      </c>
      <c r="C35" s="2" t="s">
        <v>5</v>
      </c>
      <c r="D35" s="9">
        <v>5562.71</v>
      </c>
      <c r="E35" s="9">
        <v>8934.34</v>
      </c>
      <c r="F35" s="9">
        <v>1613.85</v>
      </c>
      <c r="G35" s="9">
        <v>275.72000000000003</v>
      </c>
      <c r="H35" s="9">
        <v>728.49</v>
      </c>
      <c r="I35" s="9">
        <v>3296.27</v>
      </c>
      <c r="J35" s="5">
        <v>5.43</v>
      </c>
      <c r="K35" s="9">
        <v>1555.43</v>
      </c>
      <c r="L35" s="9">
        <v>464.51</v>
      </c>
      <c r="M35" s="9">
        <v>48.35</v>
      </c>
      <c r="N35" s="10">
        <f>SUM(D35:M35)</f>
        <v>22485.1</v>
      </c>
    </row>
    <row r="36" spans="1:14" ht="15.75" thickBot="1" x14ac:dyDescent="0.3">
      <c r="A36" s="1" t="s">
        <v>20</v>
      </c>
      <c r="B36" s="1" t="s">
        <v>1</v>
      </c>
      <c r="C36" s="2" t="s">
        <v>6</v>
      </c>
      <c r="D36" s="9">
        <v>5033.67</v>
      </c>
      <c r="E36" s="9">
        <v>20123.73</v>
      </c>
      <c r="F36" s="9">
        <v>148.38999999999999</v>
      </c>
      <c r="G36" s="9">
        <v>37.72</v>
      </c>
      <c r="H36" s="9">
        <v>2947.28</v>
      </c>
      <c r="I36" s="9">
        <v>6997.06</v>
      </c>
      <c r="J36" s="5">
        <v>55.33</v>
      </c>
      <c r="K36" s="9">
        <v>3856.01</v>
      </c>
      <c r="L36" s="9">
        <v>1243.71</v>
      </c>
      <c r="M36" s="9">
        <v>10.67</v>
      </c>
      <c r="N36" s="10">
        <f>SUM(D36:M36)</f>
        <v>40453.57</v>
      </c>
    </row>
    <row r="37" spans="1:14" ht="15.75" thickBot="1" x14ac:dyDescent="0.3">
      <c r="A37" s="1" t="s">
        <v>20</v>
      </c>
      <c r="B37" s="1" t="s">
        <v>1</v>
      </c>
      <c r="C37" s="2" t="s">
        <v>7</v>
      </c>
      <c r="D37" s="9">
        <v>710.6</v>
      </c>
      <c r="E37" s="9">
        <v>2219.12</v>
      </c>
      <c r="F37" s="9">
        <v>144.06</v>
      </c>
      <c r="G37" s="9">
        <v>40.270000000000003</v>
      </c>
      <c r="H37" s="9">
        <v>104.53</v>
      </c>
      <c r="I37" s="9">
        <v>369.07</v>
      </c>
      <c r="J37" s="4"/>
      <c r="K37" s="9">
        <v>165.13</v>
      </c>
      <c r="L37" s="9">
        <v>300.56</v>
      </c>
      <c r="M37" s="6" t="s">
        <v>8</v>
      </c>
      <c r="N37" s="10">
        <f>SUM(D37:M37)</f>
        <v>4053.34</v>
      </c>
    </row>
    <row r="38" spans="1:14" ht="15.75" thickBot="1" x14ac:dyDescent="0.3">
      <c r="A38" s="1" t="s">
        <v>20</v>
      </c>
      <c r="B38" s="1" t="s">
        <v>1</v>
      </c>
      <c r="C38" s="2" t="s">
        <v>9</v>
      </c>
      <c r="D38" s="9">
        <v>423.99</v>
      </c>
      <c r="E38" s="9">
        <v>702.12</v>
      </c>
      <c r="F38" s="9">
        <v>596.13</v>
      </c>
      <c r="G38" s="6" t="s">
        <v>8</v>
      </c>
      <c r="H38" s="9">
        <v>25.21</v>
      </c>
      <c r="I38" s="9">
        <v>138.24</v>
      </c>
      <c r="J38" s="5">
        <v>0.18</v>
      </c>
      <c r="K38" s="9">
        <v>369.24</v>
      </c>
      <c r="L38" s="9">
        <v>31.7</v>
      </c>
      <c r="M38" s="9">
        <v>1.98</v>
      </c>
      <c r="N38" s="10">
        <f>SUM(D38:M38)</f>
        <v>2288.7900000000004</v>
      </c>
    </row>
    <row r="39" spans="1:14" ht="15.75" thickBot="1" x14ac:dyDescent="0.3">
      <c r="A39" s="1" t="s">
        <v>20</v>
      </c>
      <c r="B39" s="1" t="s">
        <v>1</v>
      </c>
      <c r="C39" s="2" t="s">
        <v>10</v>
      </c>
      <c r="D39" s="9">
        <v>1183.29</v>
      </c>
      <c r="E39" s="9">
        <v>16102.65</v>
      </c>
      <c r="F39" s="9">
        <v>249.59</v>
      </c>
      <c r="G39" s="9">
        <v>34.229999999999997</v>
      </c>
      <c r="H39" s="9">
        <v>446.02</v>
      </c>
      <c r="I39" s="9">
        <v>348.87</v>
      </c>
      <c r="J39" s="4"/>
      <c r="K39" s="9">
        <v>2895.86</v>
      </c>
      <c r="L39" s="9">
        <v>96.59</v>
      </c>
      <c r="M39" s="9">
        <v>0.28999999999999998</v>
      </c>
      <c r="N39" s="10">
        <f>SUM(D39:M39)</f>
        <v>21357.39</v>
      </c>
    </row>
    <row r="40" spans="1:14" ht="15.75" thickBot="1" x14ac:dyDescent="0.3">
      <c r="A40" s="1" t="s">
        <v>20</v>
      </c>
      <c r="B40" s="1" t="s">
        <v>1</v>
      </c>
      <c r="C40" s="2" t="s">
        <v>11</v>
      </c>
      <c r="D40" s="9">
        <v>269.68</v>
      </c>
      <c r="E40" s="9">
        <v>2447.27</v>
      </c>
      <c r="F40" s="9">
        <v>25.25</v>
      </c>
      <c r="G40" s="6" t="s">
        <v>8</v>
      </c>
      <c r="H40" s="9">
        <v>270.52</v>
      </c>
      <c r="I40" s="9">
        <v>258.54000000000002</v>
      </c>
      <c r="J40" s="4"/>
      <c r="K40" s="9">
        <v>941.42</v>
      </c>
      <c r="L40" s="9">
        <v>109.48</v>
      </c>
      <c r="M40" s="9">
        <v>24.44</v>
      </c>
      <c r="N40" s="10">
        <f>SUM(D40:M40)</f>
        <v>4346.5999999999985</v>
      </c>
    </row>
    <row r="41" spans="1:14" ht="15.75" thickBot="1" x14ac:dyDescent="0.3">
      <c r="A41" s="1" t="s">
        <v>20</v>
      </c>
      <c r="B41" s="1" t="s">
        <v>1</v>
      </c>
      <c r="C41" s="2" t="s">
        <v>12</v>
      </c>
      <c r="D41" s="9">
        <v>225.62</v>
      </c>
      <c r="E41" s="9">
        <v>1149.04</v>
      </c>
      <c r="F41" s="9">
        <v>93.41</v>
      </c>
      <c r="G41" s="6" t="s">
        <v>8</v>
      </c>
      <c r="H41" s="9">
        <v>106.37</v>
      </c>
      <c r="I41" s="9">
        <v>529.83000000000004</v>
      </c>
      <c r="J41" s="4"/>
      <c r="K41" s="9">
        <v>505.45</v>
      </c>
      <c r="L41" s="9">
        <v>105.41</v>
      </c>
      <c r="M41" s="9">
        <v>2.7</v>
      </c>
      <c r="N41" s="10">
        <f>SUM(D41:M41)</f>
        <v>2717.8299999999995</v>
      </c>
    </row>
    <row r="42" spans="1:14" ht="15.75" thickBot="1" x14ac:dyDescent="0.3">
      <c r="A42" s="1" t="s">
        <v>20</v>
      </c>
      <c r="B42" s="1" t="s">
        <v>1</v>
      </c>
      <c r="C42" s="2" t="s">
        <v>13</v>
      </c>
      <c r="D42" s="9">
        <v>2118.11</v>
      </c>
      <c r="E42" s="9">
        <v>26210.21</v>
      </c>
      <c r="F42" s="9">
        <v>1002.66</v>
      </c>
      <c r="G42" s="9">
        <v>1340.19</v>
      </c>
      <c r="H42" s="9">
        <v>3481.46</v>
      </c>
      <c r="I42" s="9">
        <v>4453.72</v>
      </c>
      <c r="J42" s="5">
        <v>20.41</v>
      </c>
      <c r="K42" s="9">
        <v>12824.05</v>
      </c>
      <c r="L42" s="9">
        <v>703.07</v>
      </c>
      <c r="M42" s="9">
        <v>520.29</v>
      </c>
      <c r="N42" s="10">
        <f>SUM(D42:M42)</f>
        <v>52674.17</v>
      </c>
    </row>
    <row r="43" spans="1:14" ht="15.75" thickBot="1" x14ac:dyDescent="0.3">
      <c r="A43" s="1" t="s">
        <v>20</v>
      </c>
      <c r="B43" s="1" t="s">
        <v>1</v>
      </c>
      <c r="C43" s="2" t="s">
        <v>14</v>
      </c>
      <c r="D43" s="9">
        <v>2049.36</v>
      </c>
      <c r="E43" s="9">
        <v>23436.3</v>
      </c>
      <c r="F43" s="9">
        <v>116.8</v>
      </c>
      <c r="G43" s="9">
        <v>3542.31</v>
      </c>
      <c r="H43" s="9">
        <v>1514.78</v>
      </c>
      <c r="I43" s="9">
        <v>2133.11</v>
      </c>
      <c r="J43" s="5">
        <v>159.13999999999999</v>
      </c>
      <c r="K43" s="9">
        <v>2703.91</v>
      </c>
      <c r="L43" s="9">
        <v>19.48</v>
      </c>
      <c r="M43" s="9">
        <v>235.78</v>
      </c>
      <c r="N43" s="10">
        <f>SUM(D43:M43)</f>
        <v>35910.969999999994</v>
      </c>
    </row>
    <row r="44" spans="1:14" ht="15.75" thickBot="1" x14ac:dyDescent="0.3">
      <c r="A44" s="1" t="s">
        <v>20</v>
      </c>
      <c r="B44" s="1" t="s">
        <v>1</v>
      </c>
      <c r="C44" s="2" t="s">
        <v>15</v>
      </c>
      <c r="D44" s="9">
        <v>813.74</v>
      </c>
      <c r="E44" s="9">
        <v>4758.5200000000004</v>
      </c>
      <c r="F44" s="9">
        <v>112.6</v>
      </c>
      <c r="G44" s="9">
        <v>575.89</v>
      </c>
      <c r="H44" s="9">
        <v>198.93</v>
      </c>
      <c r="I44" s="9">
        <v>645</v>
      </c>
      <c r="J44" s="4"/>
      <c r="K44" s="9">
        <v>1002.3</v>
      </c>
      <c r="L44" s="9">
        <v>128.94</v>
      </c>
      <c r="M44" s="9">
        <v>169.99</v>
      </c>
      <c r="N44" s="10">
        <f>SUM(D44:M44)</f>
        <v>8405.9100000000017</v>
      </c>
    </row>
    <row r="45" spans="1:14" ht="15.75" thickBot="1" x14ac:dyDescent="0.3">
      <c r="A45" s="1" t="s">
        <v>20</v>
      </c>
      <c r="B45" s="1" t="s">
        <v>1</v>
      </c>
      <c r="C45" s="2" t="s">
        <v>16</v>
      </c>
      <c r="D45" s="9">
        <v>1145.45</v>
      </c>
      <c r="E45" s="9">
        <v>2778.68</v>
      </c>
      <c r="F45" s="9">
        <v>23.23</v>
      </c>
      <c r="G45" s="6" t="s">
        <v>8</v>
      </c>
      <c r="H45" s="9">
        <v>932.61</v>
      </c>
      <c r="I45" s="9">
        <v>1905.47</v>
      </c>
      <c r="J45" s="4"/>
      <c r="K45" s="9">
        <v>2210.86</v>
      </c>
      <c r="L45" s="9">
        <v>236.73</v>
      </c>
      <c r="M45" s="9">
        <v>284.89999999999998</v>
      </c>
      <c r="N45" s="10">
        <f>SUM(D45:M45)</f>
        <v>9517.93</v>
      </c>
    </row>
    <row r="46" spans="1:14" ht="15.75" thickBot="1" x14ac:dyDescent="0.3">
      <c r="A46" s="1" t="s">
        <v>20</v>
      </c>
      <c r="B46" s="1" t="s">
        <v>1</v>
      </c>
      <c r="C46" s="2" t="s">
        <v>17</v>
      </c>
      <c r="D46" s="9">
        <v>2627.04</v>
      </c>
      <c r="E46" s="9">
        <v>106390.51</v>
      </c>
      <c r="F46" s="9">
        <v>5715.63</v>
      </c>
      <c r="G46" s="9">
        <v>2850.93</v>
      </c>
      <c r="H46" s="9">
        <v>3601.27</v>
      </c>
      <c r="I46" s="9">
        <v>2893.81</v>
      </c>
      <c r="J46" s="5">
        <v>419.66</v>
      </c>
      <c r="K46" s="9">
        <v>25079.4</v>
      </c>
      <c r="L46" s="9">
        <v>123.44</v>
      </c>
      <c r="M46" s="9">
        <v>1185.33</v>
      </c>
      <c r="N46" s="10">
        <f>SUM(D46:M46)</f>
        <v>150887.01999999999</v>
      </c>
    </row>
    <row r="47" spans="1:14" x14ac:dyDescent="0.25">
      <c r="A47" s="1" t="s">
        <v>20</v>
      </c>
      <c r="B47" s="1">
        <v>2</v>
      </c>
      <c r="C47" s="7" t="s">
        <v>22</v>
      </c>
      <c r="D47" s="10">
        <f>SUM(D32:D46)</f>
        <v>25613.040000000005</v>
      </c>
      <c r="E47" s="10">
        <f>SUM(E32:E46)</f>
        <v>241296.72999999998</v>
      </c>
      <c r="F47" s="10">
        <f>SUM(F32:F46)</f>
        <v>10510.79</v>
      </c>
      <c r="G47" s="10">
        <f>SUM(G32:G46)</f>
        <v>8973.36</v>
      </c>
      <c r="H47" s="10">
        <f>SUM(H32:H46)</f>
        <v>15780.670000000002</v>
      </c>
      <c r="I47" s="10">
        <f>SUM(I32:I46)</f>
        <v>26958.800000000003</v>
      </c>
      <c r="J47" s="10">
        <f>SUM(J32:J46)</f>
        <v>660.24</v>
      </c>
      <c r="K47" s="10">
        <f>SUM(K32:K46)</f>
        <v>62182.239999999998</v>
      </c>
      <c r="L47" s="10">
        <f>SUM(L32:L46)</f>
        <v>3904.64</v>
      </c>
      <c r="M47" s="10">
        <f>SUM(M32:M46)</f>
        <v>2488.12</v>
      </c>
      <c r="N47" s="10">
        <f>SUM(D47:M47)</f>
        <v>398368.62999999989</v>
      </c>
    </row>
    <row r="48" spans="1:14" ht="15.75" thickBot="1" x14ac:dyDescent="0.3">
      <c r="A48" s="1" t="s">
        <v>20</v>
      </c>
      <c r="B48" s="1" t="s">
        <v>1</v>
      </c>
      <c r="C48" s="2" t="s">
        <v>18</v>
      </c>
      <c r="D48" s="9">
        <v>19524.16</v>
      </c>
      <c r="E48" s="9">
        <v>14045.35</v>
      </c>
      <c r="F48" s="9">
        <v>281.33999999999997</v>
      </c>
      <c r="G48" s="9">
        <v>232.28</v>
      </c>
      <c r="H48" s="9">
        <v>241.83</v>
      </c>
      <c r="I48" s="9">
        <v>555.04</v>
      </c>
      <c r="J48" s="4"/>
      <c r="K48" s="9">
        <v>1088.69</v>
      </c>
      <c r="L48" s="9">
        <v>417.94</v>
      </c>
      <c r="M48" s="9">
        <v>0.31</v>
      </c>
      <c r="N48" s="10">
        <f>SUM(D48:M48)</f>
        <v>36386.94</v>
      </c>
    </row>
    <row r="49" spans="1:14" x14ac:dyDescent="0.25">
      <c r="A49" s="1" t="s">
        <v>20</v>
      </c>
      <c r="B49" s="1">
        <v>2</v>
      </c>
      <c r="C49" s="7" t="s">
        <v>19</v>
      </c>
      <c r="D49" s="10">
        <f>SUM(D47:D48)</f>
        <v>45137.200000000004</v>
      </c>
      <c r="E49" s="10">
        <f>SUM(E47:E48)</f>
        <v>255342.07999999999</v>
      </c>
      <c r="F49" s="10">
        <f>SUM(F47:F48)</f>
        <v>10792.130000000001</v>
      </c>
      <c r="G49" s="10">
        <f>SUM(G47:G48)</f>
        <v>9205.6400000000012</v>
      </c>
      <c r="H49" s="10">
        <f>SUM(H47:H48)</f>
        <v>16022.500000000002</v>
      </c>
      <c r="I49" s="10">
        <f>SUM(I47:I48)</f>
        <v>27513.840000000004</v>
      </c>
      <c r="J49" s="10">
        <f>SUM(J47:J48)</f>
        <v>660.24</v>
      </c>
      <c r="K49" s="10">
        <f>SUM(K47:K48)</f>
        <v>63270.93</v>
      </c>
      <c r="L49" s="10">
        <f>SUM(L47:L48)</f>
        <v>4322.58</v>
      </c>
      <c r="M49" s="10">
        <f>SUM(M47:M48)</f>
        <v>2488.4299999999998</v>
      </c>
      <c r="N49" s="10">
        <f>SUM(D49:M49)</f>
        <v>434755.57</v>
      </c>
    </row>
    <row r="52" spans="1:14" ht="15.75" thickBot="1" x14ac:dyDescent="0.3">
      <c r="A52" s="21">
        <v>2016</v>
      </c>
    </row>
    <row r="53" spans="1:14" ht="15.75" thickBot="1" x14ac:dyDescent="0.3">
      <c r="B53" t="s">
        <v>21</v>
      </c>
      <c r="D53" s="22">
        <v>401</v>
      </c>
      <c r="E53" s="22">
        <v>402</v>
      </c>
      <c r="F53" s="22">
        <v>403</v>
      </c>
      <c r="G53" s="22">
        <v>404</v>
      </c>
      <c r="H53" s="22">
        <v>405</v>
      </c>
      <c r="I53" s="22">
        <v>406</v>
      </c>
      <c r="J53" s="22">
        <v>1702</v>
      </c>
      <c r="K53" s="1" t="s">
        <v>33</v>
      </c>
      <c r="L53" s="1" t="s">
        <v>34</v>
      </c>
      <c r="M53" s="1" t="s">
        <v>35</v>
      </c>
    </row>
    <row r="54" spans="1:14" x14ac:dyDescent="0.25">
      <c r="B54" t="s">
        <v>21</v>
      </c>
      <c r="C54" t="str">
        <f t="shared" ref="B54:C54" si="0">C32</f>
        <v xml:space="preserve">Mali        </v>
      </c>
      <c r="D54">
        <f>D32/D12</f>
        <v>0.75695556063724356</v>
      </c>
      <c r="E54">
        <f t="shared" ref="E54:M54" si="1">E32/E12</f>
        <v>2.7285427539140907</v>
      </c>
      <c r="F54">
        <f t="shared" si="1"/>
        <v>1.29175167589624</v>
      </c>
      <c r="G54">
        <f t="shared" si="1"/>
        <v>5.6999999999999993</v>
      </c>
      <c r="H54">
        <f t="shared" si="1"/>
        <v>4.8783284742468416</v>
      </c>
      <c r="I54">
        <f t="shared" si="1"/>
        <v>6.2881959910913139</v>
      </c>
      <c r="K54">
        <f t="shared" si="1"/>
        <v>6.6506568575932743</v>
      </c>
      <c r="L54">
        <f t="shared" si="1"/>
        <v>3.515304347826087</v>
      </c>
      <c r="N54">
        <f>N32/N12</f>
        <v>2.9373108081175183</v>
      </c>
    </row>
    <row r="55" spans="1:14" x14ac:dyDescent="0.25">
      <c r="B55" t="s">
        <v>21</v>
      </c>
      <c r="C55" t="str">
        <f t="shared" ref="A55:C69" si="2">C33</f>
        <v>Burkina Faso</v>
      </c>
      <c r="D55">
        <f>D33/D13</f>
        <v>0.93951285520974293</v>
      </c>
      <c r="E55">
        <f t="shared" ref="D55:N72" si="3">E33/E13</f>
        <v>2.8027412860454715</v>
      </c>
      <c r="F55">
        <f t="shared" si="3"/>
        <v>2.8573099415204677</v>
      </c>
      <c r="H55">
        <f t="shared" si="3"/>
        <v>3.7654263565891473</v>
      </c>
      <c r="I55">
        <f t="shared" si="3"/>
        <v>5.2153846153846155</v>
      </c>
      <c r="K55">
        <f t="shared" si="3"/>
        <v>5.5634478996181116</v>
      </c>
      <c r="L55">
        <f t="shared" si="3"/>
        <v>4.3061403508771932</v>
      </c>
      <c r="M55">
        <f t="shared" si="3"/>
        <v>11.299999999999999</v>
      </c>
      <c r="N55">
        <f t="shared" si="3"/>
        <v>2.7044485054170475</v>
      </c>
    </row>
    <row r="56" spans="1:14" x14ac:dyDescent="0.25">
      <c r="B56" t="s">
        <v>21</v>
      </c>
      <c r="C56" t="str">
        <f t="shared" si="2"/>
        <v xml:space="preserve">Niger       </v>
      </c>
      <c r="D56">
        <f t="shared" si="3"/>
        <v>0.75291292359690476</v>
      </c>
      <c r="E56">
        <f t="shared" si="3"/>
        <v>2.3527784001792518</v>
      </c>
      <c r="F56">
        <f t="shared" si="3"/>
        <v>1.2572016460905349</v>
      </c>
      <c r="G56">
        <f t="shared" si="3"/>
        <v>0.76502777777777786</v>
      </c>
      <c r="H56">
        <f t="shared" si="3"/>
        <v>5.2963963963963971</v>
      </c>
      <c r="I56">
        <f t="shared" si="3"/>
        <v>4.888030095759234</v>
      </c>
      <c r="K56">
        <f t="shared" si="3"/>
        <v>5.3096632503660324</v>
      </c>
      <c r="L56">
        <f t="shared" si="3"/>
        <v>3.6675675675675676</v>
      </c>
      <c r="N56">
        <f t="shared" ref="N56:N71" si="4">N34/N14</f>
        <v>1.6555834193833896</v>
      </c>
    </row>
    <row r="57" spans="1:14" x14ac:dyDescent="0.25">
      <c r="B57" t="s">
        <v>21</v>
      </c>
      <c r="C57" t="str">
        <f t="shared" si="2"/>
        <v xml:space="preserve">Cape Verde  </v>
      </c>
      <c r="D57">
        <f t="shared" si="3"/>
        <v>0.48650603463354908</v>
      </c>
      <c r="E57">
        <f t="shared" si="3"/>
        <v>2.8637540868004359</v>
      </c>
      <c r="F57">
        <f t="shared" si="3"/>
        <v>1.4319875776397515</v>
      </c>
      <c r="G57">
        <f t="shared" si="3"/>
        <v>0.95636489767603194</v>
      </c>
      <c r="H57">
        <f t="shared" si="3"/>
        <v>4.996502057613168</v>
      </c>
      <c r="I57">
        <f t="shared" si="3"/>
        <v>3.8427022615994404</v>
      </c>
      <c r="J57">
        <f t="shared" si="3"/>
        <v>3.6199999999999997</v>
      </c>
      <c r="K57">
        <f t="shared" si="3"/>
        <v>3.0685144999013616</v>
      </c>
      <c r="L57">
        <f t="shared" si="3"/>
        <v>2.3894547325102882</v>
      </c>
      <c r="M57">
        <f t="shared" si="3"/>
        <v>1.525236593059937</v>
      </c>
      <c r="N57">
        <f t="shared" si="4"/>
        <v>1.2698280925273333</v>
      </c>
    </row>
    <row r="58" spans="1:14" x14ac:dyDescent="0.25">
      <c r="B58" t="s">
        <v>21</v>
      </c>
      <c r="C58" t="str">
        <f t="shared" si="2"/>
        <v xml:space="preserve">Senegal     </v>
      </c>
      <c r="D58">
        <f t="shared" si="3"/>
        <v>0.80858271890511302</v>
      </c>
      <c r="E58">
        <f t="shared" si="3"/>
        <v>2.4854236911334247</v>
      </c>
      <c r="F58">
        <f t="shared" si="3"/>
        <v>2.0161684782608695</v>
      </c>
      <c r="G58">
        <f t="shared" si="3"/>
        <v>1.1259701492537313</v>
      </c>
      <c r="H58">
        <f t="shared" si="3"/>
        <v>3.4278669458013495</v>
      </c>
      <c r="I58">
        <f t="shared" si="3"/>
        <v>4.2347394540942931</v>
      </c>
      <c r="J58">
        <f t="shared" si="3"/>
        <v>0.66502403846153846</v>
      </c>
      <c r="K58">
        <f t="shared" si="3"/>
        <v>5.8906355025970063</v>
      </c>
      <c r="L58">
        <f t="shared" si="3"/>
        <v>3.6228080396154967</v>
      </c>
      <c r="M58">
        <f t="shared" si="3"/>
        <v>35.56666666666667</v>
      </c>
      <c r="N58">
        <f t="shared" si="4"/>
        <v>2.2446023326268132</v>
      </c>
    </row>
    <row r="59" spans="1:14" x14ac:dyDescent="0.25">
      <c r="B59" t="s">
        <v>21</v>
      </c>
      <c r="C59" t="str">
        <f t="shared" si="2"/>
        <v xml:space="preserve">Gambia      </v>
      </c>
      <c r="D59">
        <f>D37/D16</f>
        <v>0.11414710937625495</v>
      </c>
      <c r="E59">
        <f t="shared" ref="E59:M59" si="5">E37/E16</f>
        <v>0.27407709313671003</v>
      </c>
      <c r="F59">
        <f t="shared" si="5"/>
        <v>1.9573369565217393</v>
      </c>
      <c r="G59">
        <f t="shared" si="5"/>
        <v>1.202089552238806</v>
      </c>
      <c r="H59">
        <f t="shared" si="5"/>
        <v>0.12157478483368225</v>
      </c>
      <c r="I59">
        <f t="shared" si="5"/>
        <v>0.22336742722265931</v>
      </c>
      <c r="J59">
        <f t="shared" si="5"/>
        <v>0</v>
      </c>
      <c r="K59">
        <f t="shared" si="5"/>
        <v>0.25226092270088601</v>
      </c>
      <c r="L59">
        <f t="shared" si="5"/>
        <v>0.87550247596854058</v>
      </c>
      <c r="N59">
        <f t="shared" si="4"/>
        <v>1.4511975940711035</v>
      </c>
    </row>
    <row r="60" spans="1:14" x14ac:dyDescent="0.25">
      <c r="B60" t="s">
        <v>21</v>
      </c>
      <c r="C60" t="str">
        <f t="shared" si="2"/>
        <v>Guinea-Bissau</v>
      </c>
      <c r="D60">
        <f t="shared" si="3"/>
        <v>0.64563727729556875</v>
      </c>
      <c r="E60">
        <f t="shared" si="3"/>
        <v>2.7330478785519658</v>
      </c>
      <c r="F60">
        <f t="shared" si="3"/>
        <v>1.4305975521958243</v>
      </c>
      <c r="H60">
        <f t="shared" si="3"/>
        <v>5.1448979591836732</v>
      </c>
      <c r="I60">
        <f t="shared" si="3"/>
        <v>4.1513513513513516</v>
      </c>
      <c r="J60">
        <f t="shared" si="3"/>
        <v>1.7999999999999998</v>
      </c>
      <c r="K60">
        <f t="shared" si="3"/>
        <v>4.1302013422818789</v>
      </c>
      <c r="L60">
        <f t="shared" si="3"/>
        <v>3.107843137254902</v>
      </c>
      <c r="M60">
        <f t="shared" si="3"/>
        <v>4.9499999999999993</v>
      </c>
      <c r="N60">
        <f t="shared" si="4"/>
        <v>1.5584842707340325</v>
      </c>
    </row>
    <row r="61" spans="1:14" x14ac:dyDescent="0.25">
      <c r="B61" t="s">
        <v>21</v>
      </c>
      <c r="C61" t="str">
        <f t="shared" si="2"/>
        <v>Guinea</v>
      </c>
      <c r="D61">
        <f t="shared" si="3"/>
        <v>0.69679071958544336</v>
      </c>
      <c r="E61">
        <f t="shared" si="3"/>
        <v>2.6830595174620098</v>
      </c>
      <c r="F61">
        <f t="shared" si="3"/>
        <v>1.582688649334179</v>
      </c>
      <c r="G61">
        <f t="shared" si="3"/>
        <v>2.0374999999999996</v>
      </c>
      <c r="H61">
        <f t="shared" si="3"/>
        <v>4.1490232558139537</v>
      </c>
      <c r="I61">
        <f t="shared" si="3"/>
        <v>4.620794701986755</v>
      </c>
      <c r="K61">
        <f t="shared" si="3"/>
        <v>5.6012765957446815</v>
      </c>
      <c r="L61">
        <f t="shared" si="3"/>
        <v>2.8408823529411764</v>
      </c>
      <c r="N61">
        <f t="shared" si="4"/>
        <v>2.4810229662070329</v>
      </c>
    </row>
    <row r="62" spans="1:14" x14ac:dyDescent="0.25">
      <c r="B62" t="s">
        <v>21</v>
      </c>
      <c r="C62" t="str">
        <f t="shared" si="2"/>
        <v>Sierra Leone</v>
      </c>
      <c r="D62">
        <f t="shared" si="3"/>
        <v>0.7876168224299066</v>
      </c>
      <c r="E62">
        <f t="shared" si="3"/>
        <v>2.2123214608569879</v>
      </c>
      <c r="F62">
        <f t="shared" si="3"/>
        <v>1.2625</v>
      </c>
      <c r="H62">
        <f t="shared" si="3"/>
        <v>3.8701001430615158</v>
      </c>
      <c r="I62">
        <f t="shared" si="3"/>
        <v>4.3452100840336136</v>
      </c>
      <c r="K62">
        <f t="shared" si="3"/>
        <v>4.7909414758269717</v>
      </c>
      <c r="L62">
        <f t="shared" si="3"/>
        <v>2.324416135881104</v>
      </c>
      <c r="M62">
        <f t="shared" si="3"/>
        <v>2.5458333333333334</v>
      </c>
      <c r="N62">
        <f t="shared" si="4"/>
        <v>2.3479904926534134</v>
      </c>
    </row>
    <row r="63" spans="1:14" x14ac:dyDescent="0.25">
      <c r="B63" t="s">
        <v>21</v>
      </c>
      <c r="C63" t="str">
        <f t="shared" si="2"/>
        <v>Liberia</v>
      </c>
      <c r="D63">
        <f t="shared" si="3"/>
        <v>0.72898222940226176</v>
      </c>
      <c r="E63">
        <f t="shared" si="3"/>
        <v>1.9893351800554016</v>
      </c>
      <c r="F63">
        <f t="shared" si="3"/>
        <v>1.1391463414634146</v>
      </c>
      <c r="H63">
        <f t="shared" si="3"/>
        <v>4.4693277310924371</v>
      </c>
      <c r="I63">
        <f t="shared" si="3"/>
        <v>5.0847408829174663</v>
      </c>
      <c r="K63">
        <f t="shared" si="3"/>
        <v>5.7502844141069396</v>
      </c>
      <c r="L63">
        <f t="shared" si="3"/>
        <v>4.1337254901960785</v>
      </c>
      <c r="M63">
        <f t="shared" si="3"/>
        <v>0.10800000000000001</v>
      </c>
      <c r="N63">
        <f t="shared" si="4"/>
        <v>2.1997814649939293</v>
      </c>
    </row>
    <row r="64" spans="1:14" x14ac:dyDescent="0.25">
      <c r="B64" t="s">
        <v>21</v>
      </c>
      <c r="C64" t="str">
        <f t="shared" si="2"/>
        <v>Ivory Coast</v>
      </c>
      <c r="D64">
        <f t="shared" si="3"/>
        <v>0.95768413437627176</v>
      </c>
      <c r="E64">
        <f t="shared" si="3"/>
        <v>2.6838499267860616</v>
      </c>
      <c r="F64">
        <f t="shared" si="3"/>
        <v>1.582730860299921</v>
      </c>
      <c r="G64">
        <f t="shared" si="3"/>
        <v>0.75512170385395538</v>
      </c>
      <c r="H64">
        <f t="shared" si="3"/>
        <v>4.2864565377985713</v>
      </c>
      <c r="I64">
        <f t="shared" si="3"/>
        <v>4.758756277380062</v>
      </c>
      <c r="J64">
        <f t="shared" si="3"/>
        <v>8.8739130434782609</v>
      </c>
      <c r="K64">
        <f t="shared" si="3"/>
        <v>4.8010370259443675</v>
      </c>
      <c r="L64">
        <f t="shared" si="3"/>
        <v>1.5214672148885522</v>
      </c>
      <c r="M64">
        <f t="shared" si="3"/>
        <v>2.3123999999999998</v>
      </c>
      <c r="N64">
        <f t="shared" si="4"/>
        <v>2.702001590192106</v>
      </c>
    </row>
    <row r="65" spans="1:16" x14ac:dyDescent="0.25">
      <c r="B65" t="s">
        <v>21</v>
      </c>
      <c r="C65" t="str">
        <f t="shared" si="2"/>
        <v>Ghana</v>
      </c>
      <c r="D65">
        <f t="shared" si="3"/>
        <v>0.67404288909354038</v>
      </c>
      <c r="E65">
        <f t="shared" si="3"/>
        <v>1.832793731231231</v>
      </c>
      <c r="F65">
        <f t="shared" si="3"/>
        <v>1.5848032564450474</v>
      </c>
      <c r="G65">
        <f t="shared" si="3"/>
        <v>0.82077714444598915</v>
      </c>
      <c r="H65">
        <f t="shared" si="3"/>
        <v>4.474977843426883</v>
      </c>
      <c r="I65">
        <f t="shared" si="3"/>
        <v>4.0561133295303291</v>
      </c>
      <c r="J65">
        <f t="shared" si="3"/>
        <v>0.80987277353689557</v>
      </c>
      <c r="K65">
        <f t="shared" si="3"/>
        <v>5.154231795653831</v>
      </c>
      <c r="L65">
        <f t="shared" si="3"/>
        <v>6.9571428571428573</v>
      </c>
      <c r="M65">
        <f t="shared" si="3"/>
        <v>2.88239608801956</v>
      </c>
      <c r="N65">
        <f t="shared" si="4"/>
        <v>1.6407292846960777</v>
      </c>
    </row>
    <row r="66" spans="1:16" x14ac:dyDescent="0.25">
      <c r="B66" t="s">
        <v>21</v>
      </c>
      <c r="C66" t="str">
        <f t="shared" si="2"/>
        <v>Togo</v>
      </c>
      <c r="D66">
        <f t="shared" si="3"/>
        <v>0.8262158594781196</v>
      </c>
      <c r="E66">
        <f t="shared" si="3"/>
        <v>2.2273544280097362</v>
      </c>
      <c r="F66">
        <f t="shared" si="3"/>
        <v>1.928082191780822</v>
      </c>
      <c r="G66">
        <f t="shared" si="3"/>
        <v>0.74684217351835036</v>
      </c>
      <c r="H66">
        <f t="shared" si="3"/>
        <v>3.1930979133226325</v>
      </c>
      <c r="I66">
        <f t="shared" si="3"/>
        <v>3.4001054296257252</v>
      </c>
      <c r="J66">
        <f t="shared" si="3"/>
        <v>0</v>
      </c>
      <c r="K66">
        <f t="shared" si="3"/>
        <v>6.4748062015503871</v>
      </c>
      <c r="L66">
        <f t="shared" si="3"/>
        <v>2.538188976377953</v>
      </c>
      <c r="M66">
        <f t="shared" si="3"/>
        <v>3.4977366255144036</v>
      </c>
      <c r="N66">
        <f t="shared" si="4"/>
        <v>1.8816954691977079</v>
      </c>
    </row>
    <row r="67" spans="1:16" x14ac:dyDescent="0.25">
      <c r="B67" t="s">
        <v>21</v>
      </c>
      <c r="C67" t="str">
        <f t="shared" si="2"/>
        <v>Benin</v>
      </c>
      <c r="D67">
        <f t="shared" si="3"/>
        <v>1.0729205695016861</v>
      </c>
      <c r="E67">
        <f t="shared" si="3"/>
        <v>2.4690598898169536</v>
      </c>
      <c r="F67">
        <f t="shared" si="3"/>
        <v>1.8886178861788616</v>
      </c>
      <c r="H67">
        <f t="shared" si="3"/>
        <v>4.3559551611396543</v>
      </c>
      <c r="I67">
        <f t="shared" si="3"/>
        <v>3.8056121429998004</v>
      </c>
      <c r="K67">
        <f t="shared" si="3"/>
        <v>7.1065895210543228</v>
      </c>
      <c r="L67">
        <f t="shared" si="3"/>
        <v>2.5509698275862069</v>
      </c>
      <c r="M67">
        <f t="shared" si="3"/>
        <v>3.9569444444444439</v>
      </c>
      <c r="N67">
        <f t="shared" si="4"/>
        <v>2.8026884570082449</v>
      </c>
    </row>
    <row r="68" spans="1:16" x14ac:dyDescent="0.25">
      <c r="B68" t="s">
        <v>21</v>
      </c>
      <c r="C68" t="str">
        <f t="shared" si="2"/>
        <v xml:space="preserve">Nigeria     </v>
      </c>
      <c r="D68">
        <f t="shared" si="3"/>
        <v>0.58238893322692198</v>
      </c>
      <c r="E68">
        <f t="shared" si="3"/>
        <v>1.9484121039416742</v>
      </c>
      <c r="F68">
        <f t="shared" si="3"/>
        <v>1.6254671103148195</v>
      </c>
      <c r="G68">
        <f t="shared" si="3"/>
        <v>0.83098111227701987</v>
      </c>
      <c r="H68">
        <f t="shared" si="3"/>
        <v>3.5610303569662811</v>
      </c>
      <c r="I68">
        <f t="shared" si="3"/>
        <v>3.6368103556616811</v>
      </c>
      <c r="J68">
        <f t="shared" si="3"/>
        <v>1.4269296157769467</v>
      </c>
      <c r="K68">
        <f t="shared" si="3"/>
        <v>4.6242947228675746</v>
      </c>
      <c r="L68">
        <f t="shared" si="3"/>
        <v>3.2656084656084658</v>
      </c>
      <c r="M68">
        <f t="shared" si="3"/>
        <v>3.4487343613616526</v>
      </c>
      <c r="N68">
        <f t="shared" si="4"/>
        <v>2.0399069322243788</v>
      </c>
    </row>
    <row r="69" spans="1:16" x14ac:dyDescent="0.25">
      <c r="B69" t="s">
        <v>21</v>
      </c>
      <c r="C69" t="s">
        <v>22</v>
      </c>
      <c r="D69">
        <f>D47/D27</f>
        <v>0.6734797230672952</v>
      </c>
      <c r="E69">
        <f>E47/E27</f>
        <v>2.1849700456740084</v>
      </c>
      <c r="F69">
        <f>F47/F27</f>
        <v>1.5592561824088773</v>
      </c>
      <c r="G69">
        <f>G47/G27</f>
        <v>0.81478226128645626</v>
      </c>
      <c r="H69">
        <f>H47/H27</f>
        <v>3.96748460087995</v>
      </c>
      <c r="I69">
        <f>I47/I27</f>
        <v>4.227571390487542</v>
      </c>
      <c r="J69">
        <f>J47/J27</f>
        <v>1.1230481374383396</v>
      </c>
      <c r="K69">
        <f>K47/K27</f>
        <v>4.9971663920922564</v>
      </c>
      <c r="L69">
        <f>L47/L27</f>
        <v>2.502012046648725</v>
      </c>
      <c r="M69">
        <f>M47/M27</f>
        <v>2.9680543958010257</v>
      </c>
      <c r="N69">
        <f t="shared" si="4"/>
        <v>2.0747879867398935</v>
      </c>
    </row>
    <row r="70" spans="1:16" x14ac:dyDescent="0.25">
      <c r="B70" t="s">
        <v>21</v>
      </c>
      <c r="C70" t="str">
        <f>C48</f>
        <v>Mauritania</v>
      </c>
      <c r="D70">
        <f>D48/D29</f>
        <v>0.27966046827418067</v>
      </c>
      <c r="E70">
        <f>E48/E29</f>
        <v>0.11887807958073351</v>
      </c>
      <c r="F70">
        <f>F48/F29</f>
        <v>4.0724925090108999E-2</v>
      </c>
      <c r="G70">
        <f>G48/G29</f>
        <v>2.0768212867923175E-2</v>
      </c>
      <c r="H70">
        <f>H48/H29</f>
        <v>5.9869284281930037E-2</v>
      </c>
      <c r="I70">
        <f>I48/I29</f>
        <v>8.5064905209275246E-2</v>
      </c>
      <c r="J70">
        <f>J48/J29</f>
        <v>0</v>
      </c>
      <c r="K70">
        <f>K48/K29</f>
        <v>8.6399168300173801E-2</v>
      </c>
      <c r="L70">
        <f>L48/L29</f>
        <v>0.24948662846227318</v>
      </c>
      <c r="M70">
        <f>M48/M29</f>
        <v>3.6979601574615295E-4</v>
      </c>
      <c r="N70">
        <f t="shared" si="4"/>
        <v>0.90250982823835812</v>
      </c>
    </row>
    <row r="71" spans="1:16" x14ac:dyDescent="0.25">
      <c r="B71" t="s">
        <v>21</v>
      </c>
      <c r="C71" t="s">
        <v>19</v>
      </c>
      <c r="D71">
        <f>D49/D29</f>
        <v>0.64653693109385235</v>
      </c>
      <c r="E71">
        <f>E49/E29</f>
        <v>2.1611833173648236</v>
      </c>
      <c r="F71">
        <f>F49/F29</f>
        <v>1.562197646309512</v>
      </c>
      <c r="G71">
        <f>G49/G29</f>
        <v>0.82307857372769211</v>
      </c>
      <c r="H71">
        <f>H49/H29</f>
        <v>3.9666526378332883</v>
      </c>
      <c r="I71">
        <f>I49/I29</f>
        <v>4.2167450842158516</v>
      </c>
      <c r="J71">
        <f>J49/J29</f>
        <v>1.1230481374383396</v>
      </c>
      <c r="K71">
        <f>K49/K29</f>
        <v>5.0212234240954867</v>
      </c>
      <c r="L71">
        <f>L49/L29</f>
        <v>2.5803366762177653</v>
      </c>
      <c r="M71">
        <f>M49/M29</f>
        <v>2.968424191816772</v>
      </c>
      <c r="N71">
        <f t="shared" si="4"/>
        <v>1.8713491188953266</v>
      </c>
    </row>
    <row r="74" spans="1:16" x14ac:dyDescent="0.25">
      <c r="A74" s="13" t="s">
        <v>27</v>
      </c>
      <c r="B74" s="15" t="s">
        <v>28</v>
      </c>
    </row>
    <row r="75" spans="1:16" ht="15.75" thickBot="1" x14ac:dyDescent="0.3">
      <c r="A75" s="13" t="s">
        <v>29</v>
      </c>
      <c r="B75" s="16">
        <v>2015</v>
      </c>
    </row>
    <row r="76" spans="1:16" ht="15.75" thickBot="1" x14ac:dyDescent="0.3">
      <c r="D76" s="22">
        <v>401</v>
      </c>
      <c r="E76" s="22">
        <v>402</v>
      </c>
      <c r="F76" s="22">
        <v>403</v>
      </c>
      <c r="G76" s="22">
        <v>404</v>
      </c>
      <c r="H76" s="22">
        <v>405</v>
      </c>
      <c r="I76" s="22">
        <v>406</v>
      </c>
      <c r="J76" s="22">
        <v>1702</v>
      </c>
      <c r="K76" s="1" t="s">
        <v>33</v>
      </c>
      <c r="L76" s="1" t="s">
        <v>34</v>
      </c>
      <c r="M76" s="1" t="s">
        <v>35</v>
      </c>
    </row>
    <row r="77" spans="1:16" x14ac:dyDescent="0.25">
      <c r="A77" t="str">
        <f>A12</f>
        <v>QUANTITY_TON</v>
      </c>
      <c r="B77" s="11" t="str">
        <f>B12</f>
        <v>2</v>
      </c>
      <c r="C77" t="str">
        <f>C12</f>
        <v xml:space="preserve">Mali        </v>
      </c>
      <c r="D77" s="3">
        <v>1334.3</v>
      </c>
      <c r="E77" s="3">
        <v>3703.8</v>
      </c>
      <c r="F77" s="3">
        <v>257.89999999999998</v>
      </c>
      <c r="G77" s="6" t="s">
        <v>8</v>
      </c>
      <c r="H77" s="3">
        <v>155</v>
      </c>
      <c r="I77" s="3">
        <v>192.8</v>
      </c>
      <c r="K77" s="3">
        <v>765.4</v>
      </c>
      <c r="L77" s="3">
        <v>49.8</v>
      </c>
      <c r="M77" s="6" t="s">
        <v>8</v>
      </c>
      <c r="N77" s="3">
        <f>SUM(D77:M77)</f>
        <v>6459</v>
      </c>
      <c r="O77" s="3"/>
      <c r="P77" s="3"/>
    </row>
    <row r="78" spans="1:16" x14ac:dyDescent="0.25">
      <c r="A78" t="str">
        <f>A13</f>
        <v>QUANTITY_TON</v>
      </c>
      <c r="B78" s="11" t="str">
        <f>B13</f>
        <v>2</v>
      </c>
      <c r="C78" t="str">
        <f>C13</f>
        <v>Burkina Faso</v>
      </c>
      <c r="D78" s="3">
        <v>834.2</v>
      </c>
      <c r="E78" s="3">
        <v>4455.8999999999996</v>
      </c>
      <c r="F78" s="3">
        <v>33.5</v>
      </c>
      <c r="G78" s="3">
        <v>118.9</v>
      </c>
      <c r="H78" s="3">
        <v>27.3</v>
      </c>
      <c r="I78" s="3">
        <v>237.1</v>
      </c>
      <c r="K78" s="3">
        <v>309</v>
      </c>
      <c r="L78" s="3">
        <v>7.5</v>
      </c>
      <c r="M78" s="6" t="s">
        <v>8</v>
      </c>
      <c r="N78" s="3">
        <f>SUM(D78:M78)</f>
        <v>6023.4</v>
      </c>
      <c r="O78" s="3"/>
      <c r="P78" s="3"/>
    </row>
    <row r="79" spans="1:16" x14ac:dyDescent="0.25">
      <c r="A79" t="str">
        <f>A14</f>
        <v>QUANTITY_TON</v>
      </c>
      <c r="B79" s="11" t="str">
        <f>B14</f>
        <v>2</v>
      </c>
      <c r="C79" t="str">
        <f>C14</f>
        <v xml:space="preserve">Niger       </v>
      </c>
      <c r="D79" s="3">
        <v>2360.1</v>
      </c>
      <c r="E79" s="3">
        <v>2424.1</v>
      </c>
      <c r="F79" s="3">
        <v>5.2</v>
      </c>
      <c r="G79" s="3">
        <v>432.1</v>
      </c>
      <c r="H79" s="3">
        <v>19.8</v>
      </c>
      <c r="I79" s="3">
        <v>144.4</v>
      </c>
      <c r="J79" s="18">
        <v>6.2</v>
      </c>
      <c r="K79" s="3">
        <v>291.60000000000002</v>
      </c>
      <c r="L79" s="3">
        <v>16.100000000000001</v>
      </c>
      <c r="M79" s="6" t="s">
        <v>8</v>
      </c>
      <c r="N79" s="3">
        <f>SUM(D79:M79)</f>
        <v>5699.6</v>
      </c>
      <c r="O79" s="3"/>
      <c r="P79" s="3"/>
    </row>
    <row r="80" spans="1:16" x14ac:dyDescent="0.25">
      <c r="A80" t="str">
        <f>A15</f>
        <v>QUANTITY_TON</v>
      </c>
      <c r="B80" s="11" t="str">
        <f>B15</f>
        <v>2</v>
      </c>
      <c r="C80" t="str">
        <f>C15</f>
        <v xml:space="preserve">Cape Verde  </v>
      </c>
      <c r="D80" s="3">
        <v>10828.2</v>
      </c>
      <c r="E80" s="3">
        <v>2518</v>
      </c>
      <c r="F80" s="3">
        <v>1236.7</v>
      </c>
      <c r="G80" s="3">
        <v>81.400000000000006</v>
      </c>
      <c r="H80" s="3">
        <v>137.69999999999999</v>
      </c>
      <c r="I80" s="3">
        <v>780.6</v>
      </c>
      <c r="J80" s="18">
        <v>4.4000000000000004</v>
      </c>
      <c r="K80" s="3">
        <v>456.4</v>
      </c>
      <c r="L80" s="3">
        <v>218.9</v>
      </c>
      <c r="M80" s="3">
        <v>6.6</v>
      </c>
      <c r="N80" s="8">
        <f>SUM(D80:M80)</f>
        <v>16268.900000000001</v>
      </c>
    </row>
    <row r="81" spans="1:14" x14ac:dyDescent="0.25">
      <c r="A81" t="str">
        <f>A16</f>
        <v>QUANTITY_TON</v>
      </c>
      <c r="B81" s="11" t="str">
        <f>B16</f>
        <v>2</v>
      </c>
      <c r="C81" t="str">
        <f>C16</f>
        <v xml:space="preserve">Senegal     </v>
      </c>
      <c r="D81" s="3">
        <v>6492.7</v>
      </c>
      <c r="E81" s="3">
        <v>6768.7</v>
      </c>
      <c r="F81" s="3">
        <v>107.6</v>
      </c>
      <c r="G81" s="3">
        <v>218.2</v>
      </c>
      <c r="H81" s="3">
        <v>763.1</v>
      </c>
      <c r="I81" s="3">
        <v>1573.8</v>
      </c>
      <c r="J81" s="18">
        <v>48.8</v>
      </c>
      <c r="K81" s="3">
        <v>726.6</v>
      </c>
      <c r="L81" s="3">
        <v>334.5</v>
      </c>
      <c r="M81" s="3">
        <v>0.6</v>
      </c>
      <c r="N81" s="8">
        <f>SUM(D81:M81)</f>
        <v>17034.599999999999</v>
      </c>
    </row>
    <row r="82" spans="1:14" x14ac:dyDescent="0.25">
      <c r="A82" t="str">
        <f>A17</f>
        <v>QUANTITY_TON</v>
      </c>
      <c r="B82" s="11" t="str">
        <f>B17</f>
        <v>2</v>
      </c>
      <c r="C82" t="str">
        <f>C17</f>
        <v xml:space="preserve">Gambia      </v>
      </c>
      <c r="D82" s="3">
        <v>1376.9</v>
      </c>
      <c r="E82" s="3">
        <v>813</v>
      </c>
      <c r="F82" s="3">
        <v>111.2</v>
      </c>
      <c r="G82" s="3">
        <v>1.6</v>
      </c>
      <c r="H82" s="3">
        <v>12.5</v>
      </c>
      <c r="I82" s="3">
        <v>79.099999999999994</v>
      </c>
      <c r="K82" s="3">
        <v>26.1</v>
      </c>
      <c r="L82" s="3">
        <v>115.4</v>
      </c>
      <c r="M82" s="6" t="s">
        <v>8</v>
      </c>
      <c r="N82" s="8">
        <f>SUM(D82:M82)</f>
        <v>2535.7999999999997</v>
      </c>
    </row>
    <row r="83" spans="1:14" x14ac:dyDescent="0.25">
      <c r="A83" t="str">
        <f>A18</f>
        <v>QUANTITY_TON</v>
      </c>
      <c r="B83" s="11" t="str">
        <f>B18</f>
        <v>2</v>
      </c>
      <c r="C83" t="str">
        <f>C18</f>
        <v>Guinea-Bissau</v>
      </c>
      <c r="D83" s="3">
        <v>530.20000000000005</v>
      </c>
      <c r="E83" s="3">
        <v>203.5</v>
      </c>
      <c r="F83" s="3">
        <v>328.8</v>
      </c>
      <c r="G83" s="6" t="s">
        <v>8</v>
      </c>
      <c r="H83" s="3">
        <v>2.7</v>
      </c>
      <c r="I83" s="3">
        <v>22.4</v>
      </c>
      <c r="J83" s="18">
        <v>0.2</v>
      </c>
      <c r="K83" s="3">
        <v>108.8</v>
      </c>
      <c r="L83" s="3">
        <v>12.9</v>
      </c>
      <c r="M83" s="3">
        <v>0.1</v>
      </c>
      <c r="N83" s="8">
        <f>SUM(D83:M83)</f>
        <v>1209.6000000000001</v>
      </c>
    </row>
    <row r="84" spans="1:14" x14ac:dyDescent="0.25">
      <c r="A84" t="str">
        <f>A19</f>
        <v>QUANTITY_TON</v>
      </c>
      <c r="B84" s="11" t="str">
        <f>B19</f>
        <v>2</v>
      </c>
      <c r="C84" t="str">
        <f>C19</f>
        <v>Guinea</v>
      </c>
      <c r="D84" s="3">
        <v>1467.8</v>
      </c>
      <c r="E84" s="3">
        <v>5621.8</v>
      </c>
      <c r="F84" s="3">
        <v>140.5</v>
      </c>
      <c r="G84" s="3">
        <v>0.2</v>
      </c>
      <c r="H84" s="3">
        <v>61.9</v>
      </c>
      <c r="I84" s="3">
        <v>122</v>
      </c>
      <c r="K84" s="3">
        <v>381.7</v>
      </c>
      <c r="L84" s="3">
        <v>25.1</v>
      </c>
      <c r="M84" s="6" t="s">
        <v>8</v>
      </c>
      <c r="N84" s="8">
        <f>SUM(D84:M84)</f>
        <v>7821</v>
      </c>
    </row>
    <row r="85" spans="1:14" x14ac:dyDescent="0.25">
      <c r="A85" t="str">
        <f>A20</f>
        <v>QUANTITY_TON</v>
      </c>
      <c r="B85" s="11" t="str">
        <f>B20</f>
        <v>2</v>
      </c>
      <c r="C85" t="str">
        <f>C20</f>
        <v>Sierra Leone</v>
      </c>
      <c r="D85" s="3">
        <v>324.5</v>
      </c>
      <c r="E85" s="3">
        <v>1598.1</v>
      </c>
      <c r="F85" s="3">
        <v>24.8</v>
      </c>
      <c r="G85" s="3">
        <v>4</v>
      </c>
      <c r="H85" s="3">
        <v>20.2</v>
      </c>
      <c r="I85" s="3">
        <v>33.4</v>
      </c>
      <c r="K85" s="3">
        <v>134.30000000000001</v>
      </c>
      <c r="L85" s="3">
        <v>25.1</v>
      </c>
      <c r="M85" s="3">
        <v>17.100000000000001</v>
      </c>
      <c r="N85" s="8">
        <f>SUM(D85:M85)</f>
        <v>2181.5</v>
      </c>
    </row>
    <row r="86" spans="1:14" x14ac:dyDescent="0.25">
      <c r="A86" t="str">
        <f>A21</f>
        <v>QUANTITY_TON</v>
      </c>
      <c r="B86" s="11" t="str">
        <f>B21</f>
        <v>2</v>
      </c>
      <c r="C86" t="str">
        <f>C21</f>
        <v>Liberia</v>
      </c>
      <c r="D86" s="3">
        <v>463.2</v>
      </c>
      <c r="E86" s="3">
        <v>486.5</v>
      </c>
      <c r="F86" s="3">
        <v>100.1</v>
      </c>
      <c r="G86" s="3">
        <v>24.8</v>
      </c>
      <c r="H86" s="3">
        <v>38.700000000000003</v>
      </c>
      <c r="I86" s="3">
        <v>64</v>
      </c>
      <c r="K86" s="3">
        <v>106.2</v>
      </c>
      <c r="L86" s="3">
        <v>28.5</v>
      </c>
      <c r="M86" s="6" t="s">
        <v>8</v>
      </c>
      <c r="N86" s="8">
        <f>SUM(D86:M86)</f>
        <v>1312</v>
      </c>
    </row>
    <row r="87" spans="1:14" x14ac:dyDescent="0.25">
      <c r="A87" t="str">
        <f>A22</f>
        <v>QUANTITY_TON</v>
      </c>
      <c r="B87" s="11" t="str">
        <f>B22</f>
        <v>2</v>
      </c>
      <c r="C87" t="str">
        <f>C22</f>
        <v>Ivory Coast</v>
      </c>
      <c r="D87" s="3">
        <v>5249.9</v>
      </c>
      <c r="E87" s="3">
        <v>16533.7</v>
      </c>
      <c r="F87" s="3">
        <v>539.6</v>
      </c>
      <c r="G87" s="3">
        <v>2145.6</v>
      </c>
      <c r="H87" s="3">
        <v>666.4</v>
      </c>
      <c r="I87" s="3">
        <v>1027.3</v>
      </c>
      <c r="J87" s="18">
        <v>13.7</v>
      </c>
      <c r="K87" s="3">
        <v>1994.4</v>
      </c>
      <c r="L87" s="3">
        <v>300.8</v>
      </c>
      <c r="M87" s="3">
        <v>213.5</v>
      </c>
      <c r="N87" s="8">
        <f>SUM(D87:M87)</f>
        <v>28684.899999999998</v>
      </c>
    </row>
    <row r="88" spans="1:14" x14ac:dyDescent="0.25">
      <c r="A88" t="str">
        <f>A23</f>
        <v>QUANTITY_TON</v>
      </c>
      <c r="B88" s="11" t="str">
        <f>B23</f>
        <v>2</v>
      </c>
      <c r="C88" t="str">
        <f>C23</f>
        <v>Ghana</v>
      </c>
      <c r="D88" s="3">
        <v>3347.9</v>
      </c>
      <c r="E88" s="3">
        <v>14629.8</v>
      </c>
      <c r="F88" s="3">
        <v>390.6</v>
      </c>
      <c r="G88" s="3">
        <v>3720.9</v>
      </c>
      <c r="H88" s="3">
        <v>287.60000000000002</v>
      </c>
      <c r="I88" s="3">
        <v>316.89999999999998</v>
      </c>
      <c r="J88" s="18">
        <v>166.8</v>
      </c>
      <c r="K88" s="3">
        <v>535.29999999999995</v>
      </c>
      <c r="L88" s="3">
        <v>6.1</v>
      </c>
      <c r="M88" s="3">
        <v>73.099999999999994</v>
      </c>
      <c r="N88" s="8">
        <f>SUM(D88:M88)</f>
        <v>23474.999999999996</v>
      </c>
    </row>
    <row r="89" spans="1:14" x14ac:dyDescent="0.25">
      <c r="A89" t="str">
        <f>A24</f>
        <v>QUANTITY_TON</v>
      </c>
      <c r="B89" s="11" t="str">
        <f>B24</f>
        <v>2</v>
      </c>
      <c r="C89" t="str">
        <f>C24</f>
        <v>Togo</v>
      </c>
      <c r="D89" s="3">
        <v>958.6</v>
      </c>
      <c r="E89" s="3">
        <v>6380.9</v>
      </c>
      <c r="F89" s="3">
        <v>101.7</v>
      </c>
      <c r="G89" s="3">
        <v>1767</v>
      </c>
      <c r="H89" s="3">
        <v>86.7</v>
      </c>
      <c r="I89" s="3">
        <v>124.3</v>
      </c>
      <c r="J89" s="18">
        <v>10</v>
      </c>
      <c r="K89" s="3">
        <v>191.7</v>
      </c>
      <c r="L89" s="3">
        <v>74.599999999999994</v>
      </c>
      <c r="M89" s="3">
        <v>64.8</v>
      </c>
      <c r="N89" s="8">
        <f>SUM(D89:M89)</f>
        <v>9760.3000000000011</v>
      </c>
    </row>
    <row r="90" spans="1:14" x14ac:dyDescent="0.25">
      <c r="A90" t="str">
        <f>A25</f>
        <v>QUANTITY_TON</v>
      </c>
      <c r="B90" s="11" t="str">
        <f>B25</f>
        <v>2</v>
      </c>
      <c r="C90" t="str">
        <f>C25</f>
        <v>Benin</v>
      </c>
      <c r="D90" s="3">
        <v>940.4</v>
      </c>
      <c r="E90" s="3">
        <v>4718.3</v>
      </c>
      <c r="F90" s="3">
        <v>30.7</v>
      </c>
      <c r="G90" s="6" t="s">
        <v>8</v>
      </c>
      <c r="H90" s="3">
        <v>240.3</v>
      </c>
      <c r="I90" s="3">
        <v>473.1</v>
      </c>
      <c r="K90" s="3">
        <v>337</v>
      </c>
      <c r="L90" s="3">
        <v>207.3</v>
      </c>
      <c r="M90" s="3">
        <v>47.4</v>
      </c>
      <c r="N90" s="8">
        <f>SUM(D90:M90)</f>
        <v>6994.5</v>
      </c>
    </row>
    <row r="91" spans="1:14" x14ac:dyDescent="0.25">
      <c r="A91" t="str">
        <f>A26</f>
        <v>QUANTITY_TON</v>
      </c>
      <c r="B91" s="11">
        <f>B26</f>
        <v>2</v>
      </c>
      <c r="C91" t="str">
        <f>C26</f>
        <v xml:space="preserve">Nigeria     </v>
      </c>
      <c r="D91" s="3">
        <v>3534.1</v>
      </c>
      <c r="E91" s="3">
        <v>72852.899999999994</v>
      </c>
      <c r="F91" s="3">
        <v>3982.9</v>
      </c>
      <c r="G91" s="3">
        <v>4025.9</v>
      </c>
      <c r="H91" s="3">
        <v>464.5</v>
      </c>
      <c r="I91" s="3">
        <v>965.3</v>
      </c>
      <c r="J91" s="18">
        <v>200.7</v>
      </c>
      <c r="K91" s="3">
        <v>4848.3</v>
      </c>
      <c r="L91" s="3">
        <v>90.5</v>
      </c>
      <c r="M91" s="3">
        <v>511.6</v>
      </c>
      <c r="N91" s="8">
        <f>SUM(D91:M91)</f>
        <v>91476.7</v>
      </c>
    </row>
    <row r="92" spans="1:14" x14ac:dyDescent="0.25">
      <c r="A92" t="str">
        <f>A27</f>
        <v>QUANTITY_TON</v>
      </c>
      <c r="B92" s="11">
        <f>B27</f>
        <v>2</v>
      </c>
      <c r="C92" t="str">
        <f>C27</f>
        <v>ECOWAS</v>
      </c>
      <c r="D92" s="8">
        <f>SUM(D77:D91)</f>
        <v>40043</v>
      </c>
      <c r="E92" s="8">
        <f>SUM(E77:E91)</f>
        <v>143709</v>
      </c>
      <c r="F92" s="8">
        <f>SUM(F77:F91)</f>
        <v>7391.7999999999993</v>
      </c>
      <c r="G92">
        <f>SUM(G77:G91)</f>
        <v>12540.6</v>
      </c>
      <c r="H92" s="8">
        <f>SUM(H77:H91)</f>
        <v>2984.4</v>
      </c>
      <c r="I92" s="8">
        <f>SUM(I77:I91)</f>
        <v>6156.5</v>
      </c>
      <c r="J92" s="8">
        <f>SUM(J79:J91)</f>
        <v>450.8</v>
      </c>
      <c r="K92" s="3">
        <f>SUM(K77:K91)</f>
        <v>11212.8</v>
      </c>
      <c r="L92" s="3">
        <f>SUM(L77:L91)</f>
        <v>1513.0999999999997</v>
      </c>
      <c r="M92" s="3">
        <f>SUM(M77:M91)</f>
        <v>934.8</v>
      </c>
      <c r="N92" s="8">
        <f>SUM(D92:M92)</f>
        <v>226936.79999999996</v>
      </c>
    </row>
    <row r="93" spans="1:14" x14ac:dyDescent="0.25">
      <c r="A93" t="str">
        <f>A28</f>
        <v>QUANTITY_TON</v>
      </c>
      <c r="B93" s="11" t="str">
        <f>B28</f>
        <v>2</v>
      </c>
      <c r="C93" t="str">
        <f>C28</f>
        <v>Mauritania</v>
      </c>
      <c r="D93" s="3">
        <v>32530.1</v>
      </c>
      <c r="E93" s="3">
        <v>6268.1</v>
      </c>
      <c r="F93" s="3">
        <v>204</v>
      </c>
      <c r="G93" s="3">
        <v>413.7</v>
      </c>
      <c r="H93" s="3">
        <v>40.799999999999997</v>
      </c>
      <c r="I93" s="3">
        <v>117</v>
      </c>
      <c r="K93" s="3">
        <v>181.9</v>
      </c>
      <c r="L93" s="3">
        <v>122.9</v>
      </c>
      <c r="M93" s="3">
        <v>0.2</v>
      </c>
      <c r="N93" s="8">
        <f>SUM(D93:M93)</f>
        <v>39878.699999999997</v>
      </c>
    </row>
    <row r="94" spans="1:14" x14ac:dyDescent="0.25">
      <c r="A94" t="str">
        <f>A29</f>
        <v>QUANTITY_TON</v>
      </c>
      <c r="B94" s="11">
        <f>B29</f>
        <v>2</v>
      </c>
      <c r="C94" t="str">
        <f>C29</f>
        <v>West Africa</v>
      </c>
      <c r="D94" s="8">
        <f>SUM(D92:D93)</f>
        <v>72573.100000000006</v>
      </c>
      <c r="E94" s="8">
        <f>SUM(E92:E93)</f>
        <v>149977.1</v>
      </c>
      <c r="F94" s="8">
        <f>SUM(F92:F93)</f>
        <v>7595.7999999999993</v>
      </c>
      <c r="G94">
        <f>SUM(G92:G93)</f>
        <v>12954.300000000001</v>
      </c>
      <c r="H94" s="8">
        <f>SUM(H92:H93)</f>
        <v>3025.2000000000003</v>
      </c>
      <c r="I94" s="8">
        <f>SUM(I92:I93)</f>
        <v>6273.5</v>
      </c>
      <c r="J94">
        <v>450.8</v>
      </c>
      <c r="K94" s="8">
        <f>SUM(K92:K93)</f>
        <v>11394.699999999999</v>
      </c>
      <c r="L94" s="8">
        <f>SUM(L92:L93)</f>
        <v>1635.9999999999998</v>
      </c>
      <c r="M94" s="8">
        <f>SUM(M92:M93)</f>
        <v>935</v>
      </c>
      <c r="N94" s="8">
        <f>SUM(D94:M94)</f>
        <v>266815.5</v>
      </c>
    </row>
    <row r="95" spans="1:14" x14ac:dyDescent="0.25">
      <c r="B95" s="11"/>
    </row>
    <row r="96" spans="1:14" ht="15.75" thickBot="1" x14ac:dyDescent="0.3">
      <c r="B96" s="11"/>
    </row>
    <row r="97" spans="1:14" ht="15.75" thickBot="1" x14ac:dyDescent="0.3">
      <c r="B97" s="19">
        <v>2015</v>
      </c>
      <c r="D97" s="22">
        <v>401</v>
      </c>
      <c r="E97" s="22">
        <v>402</v>
      </c>
      <c r="F97" s="22">
        <v>403</v>
      </c>
      <c r="G97" s="22">
        <v>404</v>
      </c>
      <c r="H97" s="22">
        <v>405</v>
      </c>
      <c r="I97" s="22">
        <v>406</v>
      </c>
      <c r="J97" s="22">
        <v>1702</v>
      </c>
      <c r="K97" s="1" t="s">
        <v>33</v>
      </c>
      <c r="L97" s="1" t="s">
        <v>34</v>
      </c>
      <c r="M97" s="1" t="s">
        <v>35</v>
      </c>
    </row>
    <row r="98" spans="1:14" x14ac:dyDescent="0.25">
      <c r="A98" t="str">
        <f>A32</f>
        <v>VALUE_1000EURO</v>
      </c>
      <c r="B98" s="11" t="str">
        <f t="shared" ref="B98" si="6">B36</f>
        <v>2</v>
      </c>
      <c r="C98" t="str">
        <f>C54</f>
        <v xml:space="preserve">Mali        </v>
      </c>
      <c r="D98" s="9">
        <v>1014.83</v>
      </c>
      <c r="E98" s="9">
        <v>11691.82</v>
      </c>
      <c r="F98" s="9">
        <v>318.64999999999998</v>
      </c>
      <c r="G98" s="6" t="s">
        <v>8</v>
      </c>
      <c r="H98" s="9">
        <v>825.7</v>
      </c>
      <c r="I98" s="9">
        <v>1177.01</v>
      </c>
      <c r="J98" s="17"/>
      <c r="K98" s="9">
        <v>5424.4</v>
      </c>
      <c r="L98" s="9">
        <v>179.64</v>
      </c>
      <c r="M98" s="6" t="s">
        <v>8</v>
      </c>
      <c r="N98" s="10">
        <f>SUM(D98:M98)</f>
        <v>20632.05</v>
      </c>
    </row>
    <row r="99" spans="1:14" x14ac:dyDescent="0.25">
      <c r="A99" t="str">
        <f t="shared" ref="A99:A115" si="7">A33</f>
        <v>VALUE_1000EURO</v>
      </c>
      <c r="B99" s="11" t="str">
        <f t="shared" ref="B99" si="8">B37</f>
        <v>2</v>
      </c>
      <c r="C99" t="str">
        <f>C55</f>
        <v>Burkina Faso</v>
      </c>
      <c r="D99" s="9">
        <v>855.62</v>
      </c>
      <c r="E99" s="9">
        <v>11345.11</v>
      </c>
      <c r="F99" s="9">
        <v>88.64</v>
      </c>
      <c r="G99" s="9">
        <v>142.58000000000001</v>
      </c>
      <c r="H99" s="9">
        <v>95.6</v>
      </c>
      <c r="I99" s="9">
        <v>1153.78</v>
      </c>
      <c r="K99" s="9">
        <v>1841.96</v>
      </c>
      <c r="L99" s="9">
        <v>23.38</v>
      </c>
      <c r="M99" s="6" t="s">
        <v>8</v>
      </c>
      <c r="N99" s="10">
        <f>SUM(D99:M99)</f>
        <v>15546.67</v>
      </c>
    </row>
    <row r="100" spans="1:14" x14ac:dyDescent="0.25">
      <c r="A100" t="str">
        <f t="shared" si="7"/>
        <v>VALUE_1000EURO</v>
      </c>
      <c r="B100" s="11" t="str">
        <f t="shared" ref="B100" si="9">B38</f>
        <v>2</v>
      </c>
      <c r="C100" t="str">
        <f>C56</f>
        <v xml:space="preserve">Niger       </v>
      </c>
      <c r="D100" s="9">
        <v>1896.08</v>
      </c>
      <c r="E100" s="9">
        <v>6792.69</v>
      </c>
      <c r="F100" s="9">
        <v>13.14</v>
      </c>
      <c r="G100" s="9">
        <v>513.55999999999995</v>
      </c>
      <c r="H100" s="9">
        <v>104.68</v>
      </c>
      <c r="I100" s="9">
        <v>700.8</v>
      </c>
      <c r="J100" s="17">
        <v>8.1</v>
      </c>
      <c r="K100" s="9">
        <v>1698.13</v>
      </c>
      <c r="L100" s="9">
        <v>37.520000000000003</v>
      </c>
      <c r="M100" s="6" t="s">
        <v>8</v>
      </c>
      <c r="N100" s="10">
        <f>SUM(D100:M100)</f>
        <v>11764.7</v>
      </c>
    </row>
    <row r="101" spans="1:14" x14ac:dyDescent="0.25">
      <c r="A101" t="str">
        <f t="shared" si="7"/>
        <v>VALUE_1000EURO</v>
      </c>
      <c r="B101" s="11" t="str">
        <f t="shared" ref="B101" si="10">B39</f>
        <v>2</v>
      </c>
      <c r="C101" t="str">
        <f>C57</f>
        <v xml:space="preserve">Cape Verde  </v>
      </c>
      <c r="D101" s="9">
        <v>5451.82</v>
      </c>
      <c r="E101" s="9">
        <v>7890.52</v>
      </c>
      <c r="F101" s="9">
        <v>1818.34</v>
      </c>
      <c r="G101" s="9">
        <v>84.42</v>
      </c>
      <c r="H101" s="9">
        <v>720.02</v>
      </c>
      <c r="I101" s="9">
        <v>3404.24</v>
      </c>
      <c r="J101" s="17">
        <v>8.7799999999999994</v>
      </c>
      <c r="K101" s="9">
        <v>1434.61</v>
      </c>
      <c r="L101" s="9">
        <v>532.75</v>
      </c>
      <c r="M101" s="9">
        <v>21.2</v>
      </c>
      <c r="N101" s="10">
        <f>SUM(D101:M101)</f>
        <v>21366.7</v>
      </c>
    </row>
    <row r="102" spans="1:14" x14ac:dyDescent="0.25">
      <c r="A102" t="str">
        <f t="shared" si="7"/>
        <v>VALUE_1000EURO</v>
      </c>
      <c r="B102" s="11" t="str">
        <f t="shared" ref="B102" si="11">B40</f>
        <v>2</v>
      </c>
      <c r="C102" t="str">
        <f>C58</f>
        <v xml:space="preserve">Senegal     </v>
      </c>
      <c r="D102" s="9">
        <v>5406.63</v>
      </c>
      <c r="E102" s="9">
        <v>17503.63</v>
      </c>
      <c r="F102" s="9">
        <v>263.70999999999998</v>
      </c>
      <c r="G102" s="9">
        <v>148.59</v>
      </c>
      <c r="H102" s="9">
        <v>2734.72</v>
      </c>
      <c r="I102" s="9">
        <v>7123.85</v>
      </c>
      <c r="J102" s="17">
        <v>45.83</v>
      </c>
      <c r="K102" s="9">
        <v>4426.78</v>
      </c>
      <c r="L102" s="9">
        <v>1017.31</v>
      </c>
      <c r="M102" s="9">
        <v>2.98</v>
      </c>
      <c r="N102" s="10">
        <f>SUM(D102:M102)</f>
        <v>38674.030000000006</v>
      </c>
    </row>
    <row r="103" spans="1:14" x14ac:dyDescent="0.25">
      <c r="A103" t="str">
        <f t="shared" si="7"/>
        <v>VALUE_1000EURO</v>
      </c>
      <c r="B103" s="11" t="str">
        <f t="shared" ref="B103" si="12">B41</f>
        <v>2</v>
      </c>
      <c r="C103" t="str">
        <f>C59</f>
        <v xml:space="preserve">Gambia      </v>
      </c>
      <c r="D103" s="9">
        <v>957.27</v>
      </c>
      <c r="E103" s="9">
        <v>1444.83</v>
      </c>
      <c r="F103" s="9">
        <v>125.97</v>
      </c>
      <c r="G103" s="9">
        <v>1.1599999999999999</v>
      </c>
      <c r="H103" s="9">
        <v>56.59</v>
      </c>
      <c r="I103" s="9">
        <v>309.07</v>
      </c>
      <c r="K103" s="9">
        <v>126.07</v>
      </c>
      <c r="L103" s="9">
        <v>210.99</v>
      </c>
      <c r="M103" s="6" t="s">
        <v>8</v>
      </c>
      <c r="N103" s="10">
        <f>SUM(D103:M103)</f>
        <v>3231.95</v>
      </c>
    </row>
    <row r="104" spans="1:14" x14ac:dyDescent="0.25">
      <c r="A104" t="str">
        <f t="shared" si="7"/>
        <v>VALUE_1000EURO</v>
      </c>
      <c r="B104" s="11" t="str">
        <f t="shared" ref="B104" si="13">B42</f>
        <v>2</v>
      </c>
      <c r="C104" t="str">
        <f>C60</f>
        <v>Guinea-Bissau</v>
      </c>
      <c r="D104" s="9">
        <v>379.36</v>
      </c>
      <c r="E104" s="9">
        <v>603.62</v>
      </c>
      <c r="F104" s="9">
        <v>482.08</v>
      </c>
      <c r="G104" s="6" t="s">
        <v>8</v>
      </c>
      <c r="H104" s="9">
        <v>13.18</v>
      </c>
      <c r="I104" s="9">
        <v>102.72</v>
      </c>
      <c r="J104" s="17">
        <v>0.26</v>
      </c>
      <c r="K104" s="9">
        <v>374.06</v>
      </c>
      <c r="L104" s="9">
        <v>49.55</v>
      </c>
      <c r="M104" s="9">
        <v>0.67</v>
      </c>
      <c r="N104" s="10">
        <f>SUM(D104:M104)</f>
        <v>2005.5</v>
      </c>
    </row>
    <row r="105" spans="1:14" x14ac:dyDescent="0.25">
      <c r="A105" t="str">
        <f t="shared" si="7"/>
        <v>VALUE_1000EURO</v>
      </c>
      <c r="B105" s="11" t="str">
        <f t="shared" ref="B105" si="14">B43</f>
        <v>2</v>
      </c>
      <c r="C105" t="str">
        <f>C61</f>
        <v>Guinea</v>
      </c>
      <c r="D105" s="9">
        <v>1143.8399999999999</v>
      </c>
      <c r="E105" s="9">
        <v>17153.86</v>
      </c>
      <c r="F105" s="9">
        <v>228.75</v>
      </c>
      <c r="G105" s="9">
        <v>0.31</v>
      </c>
      <c r="H105" s="9">
        <v>268.06</v>
      </c>
      <c r="I105" s="9">
        <v>530.51</v>
      </c>
      <c r="K105" s="9">
        <v>2485.4699999999998</v>
      </c>
      <c r="L105" s="9">
        <v>90.02</v>
      </c>
      <c r="M105" s="6" t="s">
        <v>8</v>
      </c>
      <c r="N105" s="10">
        <f>SUM(D105:M105)</f>
        <v>21900.820000000003</v>
      </c>
    </row>
    <row r="106" spans="1:14" x14ac:dyDescent="0.25">
      <c r="A106" t="str">
        <f t="shared" si="7"/>
        <v>VALUE_1000EURO</v>
      </c>
      <c r="B106" s="11" t="str">
        <f t="shared" ref="B106" si="15">B44</f>
        <v>2</v>
      </c>
      <c r="C106" t="str">
        <f>C62</f>
        <v>Sierra Leone</v>
      </c>
      <c r="D106" s="9">
        <v>267.42</v>
      </c>
      <c r="E106" s="9">
        <v>4431.05</v>
      </c>
      <c r="F106" s="9">
        <v>30.53</v>
      </c>
      <c r="G106" s="9">
        <v>11.66</v>
      </c>
      <c r="H106" s="9">
        <v>83</v>
      </c>
      <c r="I106" s="9">
        <v>176.85</v>
      </c>
      <c r="K106" s="9">
        <v>693.96</v>
      </c>
      <c r="L106" s="9">
        <v>62.42</v>
      </c>
      <c r="M106" s="9">
        <v>50.47</v>
      </c>
      <c r="N106" s="10">
        <f>SUM(D106:M106)</f>
        <v>5807.3600000000006</v>
      </c>
    </row>
    <row r="107" spans="1:14" x14ac:dyDescent="0.25">
      <c r="A107" t="str">
        <f t="shared" si="7"/>
        <v>VALUE_1000EURO</v>
      </c>
      <c r="B107" s="11" t="str">
        <f t="shared" ref="B107" si="16">B45</f>
        <v>2</v>
      </c>
      <c r="C107" t="str">
        <f>C63</f>
        <v>Liberia</v>
      </c>
      <c r="D107" s="9">
        <v>289.14</v>
      </c>
      <c r="E107" s="9">
        <v>1385.04</v>
      </c>
      <c r="F107" s="9">
        <v>113.05</v>
      </c>
      <c r="G107" s="9">
        <v>16.760000000000002</v>
      </c>
      <c r="H107" s="9">
        <v>185.49</v>
      </c>
      <c r="I107" s="9">
        <v>297.64999999999998</v>
      </c>
      <c r="K107" s="9">
        <v>629.84</v>
      </c>
      <c r="L107" s="9">
        <v>101.33</v>
      </c>
      <c r="M107" s="6" t="s">
        <v>8</v>
      </c>
      <c r="N107" s="10">
        <f>SUM(D107:M107)</f>
        <v>3018.2999999999997</v>
      </c>
    </row>
    <row r="108" spans="1:14" x14ac:dyDescent="0.25">
      <c r="A108" t="str">
        <f t="shared" si="7"/>
        <v>VALUE_1000EURO</v>
      </c>
      <c r="B108" s="11" t="str">
        <f t="shared" ref="B108" si="17">B46</f>
        <v>2</v>
      </c>
      <c r="C108" t="str">
        <f>C64</f>
        <v>Ivory Coast</v>
      </c>
      <c r="D108" s="9">
        <v>3932.87</v>
      </c>
      <c r="E108" s="9">
        <v>42230.52</v>
      </c>
      <c r="F108" s="9">
        <v>984.07</v>
      </c>
      <c r="G108" s="9">
        <v>2237.7399999999998</v>
      </c>
      <c r="H108" s="9">
        <v>2851.54</v>
      </c>
      <c r="I108" s="9">
        <v>4836.46</v>
      </c>
      <c r="J108" s="17">
        <v>61.95</v>
      </c>
      <c r="K108" s="9">
        <v>10044.39</v>
      </c>
      <c r="L108" s="9">
        <v>750.17</v>
      </c>
      <c r="M108" s="9">
        <v>723.64</v>
      </c>
      <c r="N108" s="10">
        <f>SUM(D108:M108)</f>
        <v>68653.349999999991</v>
      </c>
    </row>
    <row r="109" spans="1:14" x14ac:dyDescent="0.25">
      <c r="A109" t="str">
        <f t="shared" si="7"/>
        <v>VALUE_1000EURO</v>
      </c>
      <c r="B109" s="11">
        <f t="shared" ref="B109" si="18">B47</f>
        <v>2</v>
      </c>
      <c r="C109" t="str">
        <f>C65</f>
        <v>Ghana</v>
      </c>
      <c r="D109" s="9">
        <v>2300.71</v>
      </c>
      <c r="E109" s="9">
        <v>28391.279999999999</v>
      </c>
      <c r="F109" s="9">
        <v>883.02</v>
      </c>
      <c r="G109" s="9">
        <v>3961.84</v>
      </c>
      <c r="H109" s="9">
        <v>1411.89</v>
      </c>
      <c r="I109" s="9">
        <v>1670.39</v>
      </c>
      <c r="J109" s="17">
        <v>221.09</v>
      </c>
      <c r="K109" s="9">
        <v>2730.22</v>
      </c>
      <c r="L109" s="9">
        <v>32.299999999999997</v>
      </c>
      <c r="M109" s="9">
        <v>206.72</v>
      </c>
      <c r="N109" s="10">
        <f>SUM(D109:M109)</f>
        <v>41809.46</v>
      </c>
    </row>
    <row r="110" spans="1:14" x14ac:dyDescent="0.25">
      <c r="A110" t="str">
        <f t="shared" si="7"/>
        <v>VALUE_1000EURO</v>
      </c>
      <c r="B110" s="11" t="str">
        <f t="shared" ref="B110" si="19">B48</f>
        <v>2</v>
      </c>
      <c r="C110" t="str">
        <f>C66</f>
        <v>Togo</v>
      </c>
      <c r="D110" s="9">
        <v>874.31</v>
      </c>
      <c r="E110" s="9">
        <v>13656.03</v>
      </c>
      <c r="F110" s="9">
        <v>162.57</v>
      </c>
      <c r="G110" s="9">
        <v>1768.09</v>
      </c>
      <c r="H110" s="9">
        <v>324.89</v>
      </c>
      <c r="I110" s="9">
        <v>527.99</v>
      </c>
      <c r="J110" s="17">
        <v>9</v>
      </c>
      <c r="K110" s="9">
        <v>1273.73</v>
      </c>
      <c r="L110" s="9">
        <v>271.38</v>
      </c>
      <c r="M110" s="9">
        <v>195.44</v>
      </c>
      <c r="N110" s="10">
        <f>SUM(D110:M110)</f>
        <v>19063.43</v>
      </c>
    </row>
    <row r="111" spans="1:14" x14ac:dyDescent="0.25">
      <c r="A111" t="str">
        <f t="shared" si="7"/>
        <v>VALUE_1000EURO</v>
      </c>
      <c r="B111" s="11">
        <f t="shared" ref="B111:B115" si="20">B49</f>
        <v>2</v>
      </c>
      <c r="C111" t="str">
        <f>C67</f>
        <v>Benin</v>
      </c>
      <c r="D111" s="9">
        <v>1023.64</v>
      </c>
      <c r="E111" s="9">
        <v>10861.25</v>
      </c>
      <c r="F111" s="9">
        <v>71.09</v>
      </c>
      <c r="G111" s="6" t="s">
        <v>8</v>
      </c>
      <c r="H111" s="9">
        <v>1060.97</v>
      </c>
      <c r="I111" s="9">
        <v>1878.16</v>
      </c>
      <c r="K111" s="9">
        <v>2235.36</v>
      </c>
      <c r="L111" s="9">
        <v>453.89</v>
      </c>
      <c r="M111" s="9">
        <v>196.24</v>
      </c>
      <c r="N111" s="10">
        <f>SUM(D111:M111)</f>
        <v>17780.599999999999</v>
      </c>
    </row>
    <row r="112" spans="1:14" x14ac:dyDescent="0.25">
      <c r="A112" t="str">
        <f t="shared" si="7"/>
        <v>VALUE_1000EURO</v>
      </c>
      <c r="B112" s="11">
        <v>2</v>
      </c>
      <c r="C112" t="str">
        <f>C68</f>
        <v xml:space="preserve">Nigeria     </v>
      </c>
      <c r="D112" s="9">
        <v>2423.75</v>
      </c>
      <c r="E112" s="9">
        <v>173932.64</v>
      </c>
      <c r="F112" s="9">
        <v>8039.49</v>
      </c>
      <c r="G112" s="9">
        <v>3980.68</v>
      </c>
      <c r="H112" s="9">
        <v>1877.04</v>
      </c>
      <c r="I112" s="9">
        <v>3419.04</v>
      </c>
      <c r="J112" s="17">
        <v>243.74</v>
      </c>
      <c r="K112" s="9">
        <v>31213.65</v>
      </c>
      <c r="L112" s="9">
        <v>251.97</v>
      </c>
      <c r="M112" s="9">
        <v>1705.44</v>
      </c>
      <c r="N112" s="10">
        <f>SUM(D112:M112)</f>
        <v>227087.44</v>
      </c>
    </row>
    <row r="113" spans="1:14" x14ac:dyDescent="0.25">
      <c r="A113" t="str">
        <f t="shared" si="7"/>
        <v>VALUE_1000EURO</v>
      </c>
      <c r="B113" s="11">
        <v>2</v>
      </c>
      <c r="C113" t="str">
        <f>C69</f>
        <v>ECOWAS</v>
      </c>
      <c r="D113" s="9">
        <f>SUM(D98:D112)</f>
        <v>28217.289999999997</v>
      </c>
      <c r="E113" s="9">
        <f>SUM(E98:E112)</f>
        <v>349313.89</v>
      </c>
      <c r="F113" s="9">
        <f>SUM(F98:F112)</f>
        <v>13623.1</v>
      </c>
      <c r="G113" s="9">
        <f>SUM(G98:G112)</f>
        <v>12867.39</v>
      </c>
      <c r="H113" s="9">
        <f>SUM(H98:H112)</f>
        <v>12613.369999999999</v>
      </c>
      <c r="I113" s="9">
        <f>SUM(I98:I112)</f>
        <v>27308.52</v>
      </c>
      <c r="J113" s="10">
        <f>SUM(J100:J112)</f>
        <v>598.75</v>
      </c>
      <c r="K113" s="9">
        <f>SUM(K98:K112)</f>
        <v>66632.63</v>
      </c>
      <c r="L113" s="9">
        <f>SUM(L98:L112)</f>
        <v>4064.62</v>
      </c>
      <c r="M113" s="9">
        <f>SUM(M98:M112)</f>
        <v>3102.8</v>
      </c>
      <c r="N113" s="10">
        <f>SUM(D113:M113)</f>
        <v>518342.36</v>
      </c>
    </row>
    <row r="114" spans="1:14" x14ac:dyDescent="0.25">
      <c r="A114" t="str">
        <f t="shared" si="7"/>
        <v>VALUE_1000EURO</v>
      </c>
      <c r="B114" s="11">
        <v>2</v>
      </c>
      <c r="C114" t="str">
        <f>C70</f>
        <v>Mauritania</v>
      </c>
      <c r="D114" s="9">
        <v>22290.26</v>
      </c>
      <c r="E114" s="9">
        <v>13572.6</v>
      </c>
      <c r="F114" s="9">
        <v>342.97</v>
      </c>
      <c r="G114" s="9">
        <v>823.72</v>
      </c>
      <c r="H114" s="9">
        <v>211.04</v>
      </c>
      <c r="I114" s="9">
        <v>528.33000000000004</v>
      </c>
      <c r="J114" s="10"/>
      <c r="K114" s="9">
        <v>1200.75</v>
      </c>
      <c r="L114" s="9">
        <v>476.87</v>
      </c>
      <c r="M114" s="9">
        <v>4.83</v>
      </c>
      <c r="N114" s="10">
        <f>SUM(D114:M114)</f>
        <v>39451.37000000001</v>
      </c>
    </row>
    <row r="115" spans="1:14" x14ac:dyDescent="0.25">
      <c r="A115" t="str">
        <f t="shared" si="7"/>
        <v>VALUE_1000EURO</v>
      </c>
      <c r="B115" s="11">
        <v>2</v>
      </c>
      <c r="C115" t="str">
        <f>C71</f>
        <v>West Africa</v>
      </c>
      <c r="D115" s="9">
        <f>SUM(D113:D114)</f>
        <v>50507.549999999996</v>
      </c>
      <c r="E115" s="9">
        <f>SUM(E113:E114)</f>
        <v>362886.49</v>
      </c>
      <c r="F115" s="9">
        <f>SUM(F113:F114)</f>
        <v>13966.07</v>
      </c>
      <c r="G115" s="9">
        <f>SUM(G113:G114)</f>
        <v>13691.109999999999</v>
      </c>
      <c r="H115" s="9">
        <f>SUM(H113:H114)</f>
        <v>12824.41</v>
      </c>
      <c r="I115" s="9">
        <f>SUM(I113:I114)</f>
        <v>27836.850000000002</v>
      </c>
      <c r="J115" s="10">
        <f>SUM(J113:J114)</f>
        <v>598.75</v>
      </c>
      <c r="K115" s="10">
        <f>SUM(K113:K114)</f>
        <v>67833.38</v>
      </c>
      <c r="L115" s="10">
        <f>SUM(L113:L114)</f>
        <v>4541.49</v>
      </c>
      <c r="M115" s="10">
        <f>SUM(M113:M114)</f>
        <v>3107.63</v>
      </c>
      <c r="N115" s="10">
        <f>SUM(D115:M115)</f>
        <v>557793.72999999986</v>
      </c>
    </row>
    <row r="117" spans="1:14" ht="15.75" thickBot="1" x14ac:dyDescent="0.3"/>
    <row r="118" spans="1:14" ht="15.75" thickBot="1" x14ac:dyDescent="0.3">
      <c r="B118" s="19">
        <v>2015</v>
      </c>
      <c r="D118" s="22">
        <v>401</v>
      </c>
      <c r="E118" s="22">
        <v>402</v>
      </c>
      <c r="F118" s="22">
        <v>403</v>
      </c>
      <c r="G118" s="22">
        <v>404</v>
      </c>
      <c r="H118" s="22">
        <v>405</v>
      </c>
      <c r="I118" s="22">
        <v>406</v>
      </c>
      <c r="J118" s="22">
        <v>1702</v>
      </c>
      <c r="K118" s="1" t="s">
        <v>33</v>
      </c>
      <c r="L118" s="1" t="s">
        <v>34</v>
      </c>
      <c r="M118" s="1" t="s">
        <v>35</v>
      </c>
    </row>
    <row r="119" spans="1:14" x14ac:dyDescent="0.25">
      <c r="B119" t="str">
        <f>B53</f>
        <v>FOB price €/t</v>
      </c>
      <c r="C119" t="str">
        <f>C98</f>
        <v xml:space="preserve">Mali        </v>
      </c>
      <c r="D119">
        <f>D98/D77</f>
        <v>0.76057108596267708</v>
      </c>
      <c r="E119">
        <f t="shared" ref="E119:I119" si="21">E98/E77</f>
        <v>3.1567093255575354</v>
      </c>
      <c r="F119">
        <f t="shared" si="21"/>
        <v>1.2355564172159752</v>
      </c>
      <c r="H119">
        <f t="shared" si="21"/>
        <v>5.3270967741935484</v>
      </c>
      <c r="I119">
        <f t="shared" si="21"/>
        <v>6.104823651452282</v>
      </c>
      <c r="K119">
        <f t="shared" ref="K119:N119" si="22">K98/K77</f>
        <v>7.087013326365299</v>
      </c>
      <c r="L119">
        <f t="shared" si="22"/>
        <v>3.6072289156626507</v>
      </c>
      <c r="N119">
        <f>N98/N77</f>
        <v>3.1943102647468646</v>
      </c>
    </row>
    <row r="120" spans="1:14" x14ac:dyDescent="0.25">
      <c r="B120" t="str">
        <f t="shared" ref="B120:B136" si="23">B54</f>
        <v>FOB price €/t</v>
      </c>
      <c r="C120" t="str">
        <f t="shared" ref="C120:C136" si="24">C99</f>
        <v>Burkina Faso</v>
      </c>
      <c r="D120">
        <f t="shared" ref="D120:M136" si="25">D99/D78</f>
        <v>1.0256772956125628</v>
      </c>
      <c r="E120">
        <f t="shared" si="25"/>
        <v>2.5460872102156693</v>
      </c>
      <c r="F120">
        <f t="shared" si="25"/>
        <v>2.6459701492537313</v>
      </c>
      <c r="G120">
        <f t="shared" si="25"/>
        <v>1.1991589571068124</v>
      </c>
      <c r="H120">
        <f t="shared" si="25"/>
        <v>3.5018315018315014</v>
      </c>
      <c r="I120">
        <f t="shared" si="25"/>
        <v>4.8662167861661745</v>
      </c>
      <c r="K120">
        <f t="shared" si="25"/>
        <v>5.9610355987055019</v>
      </c>
      <c r="L120">
        <f t="shared" si="25"/>
        <v>3.1173333333333333</v>
      </c>
      <c r="N120">
        <f t="shared" ref="N120:N136" si="26">N99/N78</f>
        <v>2.5810455888700736</v>
      </c>
    </row>
    <row r="121" spans="1:14" x14ac:dyDescent="0.25">
      <c r="B121" t="str">
        <f t="shared" si="23"/>
        <v>FOB price €/t</v>
      </c>
      <c r="C121" t="str">
        <f t="shared" si="24"/>
        <v xml:space="preserve">Niger       </v>
      </c>
      <c r="D121">
        <f t="shared" si="25"/>
        <v>0.80338968687767465</v>
      </c>
      <c r="E121">
        <f t="shared" si="25"/>
        <v>2.8021492512685118</v>
      </c>
      <c r="F121">
        <f t="shared" si="25"/>
        <v>2.5269230769230768</v>
      </c>
      <c r="G121">
        <f t="shared" si="25"/>
        <v>1.1885211756537837</v>
      </c>
      <c r="H121">
        <f t="shared" si="25"/>
        <v>5.2868686868686874</v>
      </c>
      <c r="I121">
        <f t="shared" si="25"/>
        <v>4.8531855955678669</v>
      </c>
      <c r="J121">
        <f t="shared" si="25"/>
        <v>1.3064516129032258</v>
      </c>
      <c r="K121">
        <f t="shared" si="25"/>
        <v>5.8234910836762692</v>
      </c>
      <c r="L121">
        <f t="shared" si="25"/>
        <v>2.3304347826086955</v>
      </c>
      <c r="N121">
        <f t="shared" si="26"/>
        <v>2.0641273071794513</v>
      </c>
    </row>
    <row r="122" spans="1:14" x14ac:dyDescent="0.25">
      <c r="B122" t="str">
        <f t="shared" si="23"/>
        <v>FOB price €/t</v>
      </c>
      <c r="C122" t="str">
        <f t="shared" si="24"/>
        <v xml:space="preserve">Cape Verde  </v>
      </c>
      <c r="D122">
        <f t="shared" si="25"/>
        <v>0.50348349679540449</v>
      </c>
      <c r="E122">
        <f t="shared" si="25"/>
        <v>3.1336457505957109</v>
      </c>
      <c r="F122">
        <f t="shared" si="25"/>
        <v>1.4703161639847981</v>
      </c>
      <c r="G122">
        <f t="shared" si="25"/>
        <v>1.037100737100737</v>
      </c>
      <c r="H122">
        <f t="shared" si="25"/>
        <v>5.2289034132171386</v>
      </c>
      <c r="I122">
        <f t="shared" si="25"/>
        <v>4.3610555982577504</v>
      </c>
      <c r="J122">
        <f t="shared" si="25"/>
        <v>1.9954545454545451</v>
      </c>
      <c r="K122">
        <f t="shared" si="25"/>
        <v>3.1433172655565293</v>
      </c>
      <c r="L122">
        <f t="shared" si="25"/>
        <v>2.4337597076290542</v>
      </c>
      <c r="M122">
        <f t="shared" si="25"/>
        <v>3.2121212121212124</v>
      </c>
      <c r="N122">
        <f t="shared" si="26"/>
        <v>1.3133463233531462</v>
      </c>
    </row>
    <row r="123" spans="1:14" x14ac:dyDescent="0.25">
      <c r="B123" t="str">
        <f t="shared" si="23"/>
        <v>FOB price €/t</v>
      </c>
      <c r="C123" t="str">
        <f t="shared" si="24"/>
        <v xml:space="preserve">Senegal     </v>
      </c>
      <c r="D123">
        <f t="shared" si="25"/>
        <v>0.83272444437599158</v>
      </c>
      <c r="E123">
        <f t="shared" si="25"/>
        <v>2.5859662859928791</v>
      </c>
      <c r="F123">
        <f t="shared" si="25"/>
        <v>2.4508364312267656</v>
      </c>
      <c r="G123">
        <f t="shared" si="25"/>
        <v>0.68098075160403304</v>
      </c>
      <c r="H123">
        <f t="shared" si="25"/>
        <v>3.5836980736469659</v>
      </c>
      <c r="I123">
        <f t="shared" si="25"/>
        <v>4.5265281484305504</v>
      </c>
      <c r="J123">
        <f t="shared" si="25"/>
        <v>0.93913934426229506</v>
      </c>
      <c r="K123">
        <f t="shared" si="25"/>
        <v>6.0924580236718962</v>
      </c>
      <c r="L123">
        <f t="shared" si="25"/>
        <v>3.0412855007473838</v>
      </c>
      <c r="M123">
        <f t="shared" si="25"/>
        <v>4.9666666666666668</v>
      </c>
      <c r="N123">
        <f t="shared" si="26"/>
        <v>2.2703221678231369</v>
      </c>
    </row>
    <row r="124" spans="1:14" x14ac:dyDescent="0.25">
      <c r="B124" t="str">
        <f t="shared" si="23"/>
        <v>FOB price €/t</v>
      </c>
      <c r="C124" t="str">
        <f t="shared" si="24"/>
        <v xml:space="preserve">Gambia      </v>
      </c>
      <c r="D124">
        <f t="shared" si="25"/>
        <v>0.69523567434091071</v>
      </c>
      <c r="E124">
        <f t="shared" si="25"/>
        <v>1.7771586715867158</v>
      </c>
      <c r="F124">
        <f t="shared" si="25"/>
        <v>1.1328237410071942</v>
      </c>
      <c r="G124">
        <f t="shared" si="25"/>
        <v>0.72499999999999987</v>
      </c>
      <c r="H124">
        <f t="shared" si="25"/>
        <v>4.5272000000000006</v>
      </c>
      <c r="I124">
        <f t="shared" si="25"/>
        <v>3.9073324905183315</v>
      </c>
      <c r="K124">
        <f t="shared" si="25"/>
        <v>4.830268199233716</v>
      </c>
      <c r="L124">
        <f t="shared" si="25"/>
        <v>1.8283362218370884</v>
      </c>
      <c r="N124">
        <f t="shared" si="26"/>
        <v>1.2745287483240004</v>
      </c>
    </row>
    <row r="125" spans="1:14" x14ac:dyDescent="0.25">
      <c r="B125" t="str">
        <f t="shared" si="23"/>
        <v>FOB price €/t</v>
      </c>
      <c r="C125" t="str">
        <f t="shared" si="24"/>
        <v>Guinea-Bissau</v>
      </c>
      <c r="D125">
        <f t="shared" si="25"/>
        <v>0.71550358355337607</v>
      </c>
      <c r="E125">
        <f t="shared" si="25"/>
        <v>2.9661916461916462</v>
      </c>
      <c r="F125">
        <f t="shared" si="25"/>
        <v>1.4661800486618004</v>
      </c>
      <c r="H125">
        <f t="shared" si="25"/>
        <v>4.8814814814814813</v>
      </c>
      <c r="I125">
        <f t="shared" si="25"/>
        <v>4.5857142857142863</v>
      </c>
      <c r="J125">
        <f t="shared" si="25"/>
        <v>1.3</v>
      </c>
      <c r="K125">
        <f t="shared" si="25"/>
        <v>3.4380514705882352</v>
      </c>
      <c r="L125">
        <f t="shared" si="25"/>
        <v>3.8410852713178292</v>
      </c>
      <c r="M125">
        <f t="shared" si="25"/>
        <v>6.7</v>
      </c>
      <c r="N125">
        <f t="shared" si="26"/>
        <v>1.6579861111111109</v>
      </c>
    </row>
    <row r="126" spans="1:14" x14ac:dyDescent="0.25">
      <c r="B126" t="str">
        <f t="shared" si="23"/>
        <v>FOB price €/t</v>
      </c>
      <c r="C126" t="str">
        <f t="shared" si="24"/>
        <v>Guinea</v>
      </c>
      <c r="D126">
        <f t="shared" si="25"/>
        <v>0.77928873143480037</v>
      </c>
      <c r="E126">
        <f t="shared" si="25"/>
        <v>3.0513109680173609</v>
      </c>
      <c r="F126">
        <f t="shared" si="25"/>
        <v>1.6281138790035588</v>
      </c>
      <c r="G126">
        <f t="shared" si="25"/>
        <v>1.5499999999999998</v>
      </c>
      <c r="H126">
        <f t="shared" si="25"/>
        <v>4.3305331179321485</v>
      </c>
      <c r="I126">
        <f t="shared" si="25"/>
        <v>4.3484426229508193</v>
      </c>
      <c r="K126">
        <f t="shared" si="25"/>
        <v>6.5115797746921666</v>
      </c>
      <c r="L126">
        <f t="shared" si="25"/>
        <v>3.5864541832669321</v>
      </c>
      <c r="N126">
        <f t="shared" si="26"/>
        <v>2.8002582789924566</v>
      </c>
    </row>
    <row r="127" spans="1:14" x14ac:dyDescent="0.25">
      <c r="B127" t="str">
        <f t="shared" si="23"/>
        <v>FOB price €/t</v>
      </c>
      <c r="C127" t="str">
        <f t="shared" si="24"/>
        <v>Sierra Leone</v>
      </c>
      <c r="D127">
        <f t="shared" si="25"/>
        <v>0.82409861325115563</v>
      </c>
      <c r="E127">
        <f t="shared" si="25"/>
        <v>2.7726988298604596</v>
      </c>
      <c r="F127">
        <f t="shared" si="25"/>
        <v>1.2310483870967741</v>
      </c>
      <c r="G127">
        <f t="shared" si="25"/>
        <v>2.915</v>
      </c>
      <c r="H127">
        <f t="shared" si="25"/>
        <v>4.108910891089109</v>
      </c>
      <c r="I127">
        <f t="shared" si="25"/>
        <v>5.294910179640719</v>
      </c>
      <c r="K127">
        <f t="shared" si="25"/>
        <v>5.1672375279225609</v>
      </c>
      <c r="L127">
        <f t="shared" si="25"/>
        <v>2.4868525896414342</v>
      </c>
      <c r="M127">
        <f t="shared" si="25"/>
        <v>2.9514619883040933</v>
      </c>
      <c r="N127">
        <f t="shared" si="26"/>
        <v>2.6620948888379559</v>
      </c>
    </row>
    <row r="128" spans="1:14" x14ac:dyDescent="0.25">
      <c r="B128" t="str">
        <f t="shared" si="23"/>
        <v>FOB price €/t</v>
      </c>
      <c r="C128" t="str">
        <f t="shared" si="24"/>
        <v>Liberia</v>
      </c>
      <c r="D128">
        <f t="shared" si="25"/>
        <v>0.62422279792746116</v>
      </c>
      <c r="E128">
        <f t="shared" si="25"/>
        <v>2.8469475847893113</v>
      </c>
      <c r="F128">
        <f t="shared" si="25"/>
        <v>1.1293706293706294</v>
      </c>
      <c r="G128">
        <f t="shared" si="25"/>
        <v>0.67580645161290331</v>
      </c>
      <c r="H128">
        <f t="shared" si="25"/>
        <v>4.7930232558139529</v>
      </c>
      <c r="I128">
        <f t="shared" si="25"/>
        <v>4.6507812499999996</v>
      </c>
      <c r="K128">
        <f t="shared" si="25"/>
        <v>5.9306967984934085</v>
      </c>
      <c r="L128">
        <f t="shared" si="25"/>
        <v>3.5554385964912281</v>
      </c>
      <c r="N128">
        <f t="shared" si="26"/>
        <v>2.3005335365853656</v>
      </c>
    </row>
    <row r="129" spans="2:14" x14ac:dyDescent="0.25">
      <c r="B129" t="str">
        <f t="shared" si="23"/>
        <v>FOB price €/t</v>
      </c>
      <c r="C129" t="str">
        <f t="shared" si="24"/>
        <v>Ivory Coast</v>
      </c>
      <c r="D129">
        <f t="shared" si="25"/>
        <v>0.74913236442598907</v>
      </c>
      <c r="E129">
        <f t="shared" si="25"/>
        <v>2.5542086768236993</v>
      </c>
      <c r="F129">
        <f t="shared" si="25"/>
        <v>1.8237027427724239</v>
      </c>
      <c r="G129">
        <f t="shared" si="25"/>
        <v>1.0429436987322893</v>
      </c>
      <c r="H129">
        <f t="shared" si="25"/>
        <v>4.2790216086434576</v>
      </c>
      <c r="I129">
        <f t="shared" si="25"/>
        <v>4.7079334176968759</v>
      </c>
      <c r="J129">
        <f t="shared" si="25"/>
        <v>4.5218978102189782</v>
      </c>
      <c r="K129">
        <f t="shared" si="25"/>
        <v>5.036296630565583</v>
      </c>
      <c r="L129">
        <f t="shared" si="25"/>
        <v>2.4939162234042551</v>
      </c>
      <c r="M129">
        <f t="shared" si="25"/>
        <v>3.3894145199063233</v>
      </c>
      <c r="N129">
        <f t="shared" si="26"/>
        <v>2.3933620127662985</v>
      </c>
    </row>
    <row r="130" spans="2:14" x14ac:dyDescent="0.25">
      <c r="B130" t="str">
        <f t="shared" si="23"/>
        <v>FOB price €/t</v>
      </c>
      <c r="C130" t="str">
        <f t="shared" si="24"/>
        <v>Ghana</v>
      </c>
      <c r="D130">
        <f t="shared" si="25"/>
        <v>0.68720989276860123</v>
      </c>
      <c r="E130">
        <f t="shared" si="25"/>
        <v>1.9406471722101464</v>
      </c>
      <c r="F130">
        <f t="shared" si="25"/>
        <v>2.2606758832565284</v>
      </c>
      <c r="G130">
        <f t="shared" si="25"/>
        <v>1.0647531511193529</v>
      </c>
      <c r="H130">
        <f t="shared" si="25"/>
        <v>4.9092141863699581</v>
      </c>
      <c r="I130">
        <f t="shared" si="25"/>
        <v>5.2710318712527622</v>
      </c>
      <c r="J130">
        <f t="shared" si="25"/>
        <v>1.3254796163069544</v>
      </c>
      <c r="K130">
        <f t="shared" si="25"/>
        <v>5.1003549411544933</v>
      </c>
      <c r="L130">
        <f t="shared" si="25"/>
        <v>5.2950819672131146</v>
      </c>
      <c r="M130">
        <f t="shared" si="25"/>
        <v>2.8279069767441865</v>
      </c>
      <c r="N130">
        <f t="shared" si="26"/>
        <v>1.7810206602768905</v>
      </c>
    </row>
    <row r="131" spans="2:14" x14ac:dyDescent="0.25">
      <c r="B131" t="str">
        <f t="shared" si="23"/>
        <v>FOB price €/t</v>
      </c>
      <c r="C131" t="str">
        <f t="shared" si="24"/>
        <v>Togo</v>
      </c>
      <c r="D131">
        <f t="shared" si="25"/>
        <v>0.91206968495722918</v>
      </c>
      <c r="E131">
        <f t="shared" si="25"/>
        <v>2.1401416728047771</v>
      </c>
      <c r="F131">
        <f t="shared" si="25"/>
        <v>1.5985250737463126</v>
      </c>
      <c r="G131">
        <f t="shared" si="25"/>
        <v>1.0006168647425013</v>
      </c>
      <c r="H131">
        <f t="shared" si="25"/>
        <v>3.7472895040369085</v>
      </c>
      <c r="I131">
        <f t="shared" si="25"/>
        <v>4.2477071600965406</v>
      </c>
      <c r="J131">
        <f t="shared" si="25"/>
        <v>0.9</v>
      </c>
      <c r="K131">
        <f t="shared" si="25"/>
        <v>6.6443922796035473</v>
      </c>
      <c r="L131">
        <f t="shared" si="25"/>
        <v>3.6378016085790885</v>
      </c>
      <c r="M131">
        <f t="shared" si="25"/>
        <v>3.0160493827160493</v>
      </c>
      <c r="N131">
        <f t="shared" si="26"/>
        <v>1.953160251221786</v>
      </c>
    </row>
    <row r="132" spans="2:14" x14ac:dyDescent="0.25">
      <c r="B132" t="str">
        <f t="shared" si="23"/>
        <v>FOB price €/t</v>
      </c>
      <c r="C132" t="str">
        <f t="shared" si="24"/>
        <v>Benin</v>
      </c>
      <c r="D132">
        <f t="shared" si="25"/>
        <v>1.0885155253083794</v>
      </c>
      <c r="E132">
        <f t="shared" si="25"/>
        <v>2.3019413771909374</v>
      </c>
      <c r="F132">
        <f t="shared" si="25"/>
        <v>2.3156351791530945</v>
      </c>
      <c r="H132">
        <f t="shared" si="25"/>
        <v>4.4151893466500205</v>
      </c>
      <c r="I132">
        <f t="shared" si="25"/>
        <v>3.9699006552525895</v>
      </c>
      <c r="K132">
        <f t="shared" si="25"/>
        <v>6.6331157270029681</v>
      </c>
      <c r="L132">
        <f t="shared" si="25"/>
        <v>2.1895320791123973</v>
      </c>
      <c r="M132">
        <f t="shared" si="25"/>
        <v>4.1400843881856542</v>
      </c>
      <c r="N132">
        <f t="shared" si="26"/>
        <v>2.5420830652655657</v>
      </c>
    </row>
    <row r="133" spans="2:14" x14ac:dyDescent="0.25">
      <c r="B133" t="str">
        <f t="shared" si="23"/>
        <v>FOB price €/t</v>
      </c>
      <c r="C133" t="str">
        <f t="shared" si="24"/>
        <v xml:space="preserve">Nigeria     </v>
      </c>
      <c r="D133">
        <f t="shared" si="25"/>
        <v>0.68581817152881919</v>
      </c>
      <c r="E133">
        <f t="shared" si="25"/>
        <v>2.3874497789381071</v>
      </c>
      <c r="F133">
        <f t="shared" si="25"/>
        <v>2.0185015943156994</v>
      </c>
      <c r="G133">
        <f t="shared" si="25"/>
        <v>0.98876772895501619</v>
      </c>
      <c r="H133">
        <f t="shared" si="25"/>
        <v>4.0409903121636166</v>
      </c>
      <c r="I133">
        <f t="shared" si="25"/>
        <v>3.5419455091681344</v>
      </c>
      <c r="J133">
        <f t="shared" si="25"/>
        <v>1.2144494270054809</v>
      </c>
      <c r="K133">
        <f t="shared" si="25"/>
        <v>6.4380607635666109</v>
      </c>
      <c r="L133">
        <f t="shared" si="25"/>
        <v>2.7841988950276244</v>
      </c>
      <c r="M133">
        <f t="shared" si="25"/>
        <v>3.3335418295543393</v>
      </c>
      <c r="N133">
        <f t="shared" si="26"/>
        <v>2.482462091439678</v>
      </c>
    </row>
    <row r="134" spans="2:14" x14ac:dyDescent="0.25">
      <c r="B134" t="str">
        <f t="shared" si="23"/>
        <v>FOB price €/t</v>
      </c>
      <c r="C134" t="str">
        <f>C113</f>
        <v>ECOWAS</v>
      </c>
      <c r="D134">
        <f t="shared" si="25"/>
        <v>0.70467472467097858</v>
      </c>
      <c r="E134">
        <f t="shared" si="25"/>
        <v>2.4307029483191727</v>
      </c>
      <c r="F134">
        <f t="shared" si="25"/>
        <v>1.8430017045915748</v>
      </c>
      <c r="G134">
        <f t="shared" si="25"/>
        <v>1.0260585617913018</v>
      </c>
      <c r="H134">
        <f t="shared" si="25"/>
        <v>4.2264341241120489</v>
      </c>
      <c r="I134">
        <f t="shared" si="25"/>
        <v>4.4357215950621294</v>
      </c>
      <c r="J134">
        <f t="shared" si="25"/>
        <v>1.3281943212067435</v>
      </c>
      <c r="K134">
        <f t="shared" si="25"/>
        <v>5.9425504780251153</v>
      </c>
      <c r="L134">
        <f t="shared" si="25"/>
        <v>2.6862864318286968</v>
      </c>
      <c r="M134">
        <f t="shared" si="25"/>
        <v>3.3192126658108689</v>
      </c>
      <c r="N134">
        <f t="shared" si="26"/>
        <v>2.2840824405737634</v>
      </c>
    </row>
    <row r="135" spans="2:14" x14ac:dyDescent="0.25">
      <c r="B135" t="str">
        <f t="shared" si="23"/>
        <v>FOB price €/t</v>
      </c>
      <c r="C135" t="str">
        <f t="shared" si="24"/>
        <v>Mauritania</v>
      </c>
      <c r="D135">
        <f t="shared" si="25"/>
        <v>0.68521953513822575</v>
      </c>
      <c r="E135">
        <f t="shared" si="25"/>
        <v>2.1653451604154368</v>
      </c>
      <c r="F135">
        <f t="shared" si="25"/>
        <v>1.6812254901960786</v>
      </c>
      <c r="G135">
        <f t="shared" si="25"/>
        <v>1.9911046652163404</v>
      </c>
      <c r="H135">
        <f t="shared" si="25"/>
        <v>5.1725490196078434</v>
      </c>
      <c r="I135">
        <f t="shared" si="25"/>
        <v>4.5156410256410258</v>
      </c>
      <c r="K135">
        <f t="shared" si="25"/>
        <v>6.6011544804837818</v>
      </c>
      <c r="L135">
        <f t="shared" si="25"/>
        <v>3.8801464605370217</v>
      </c>
      <c r="M135">
        <f t="shared" si="25"/>
        <v>24.15</v>
      </c>
      <c r="N135">
        <f t="shared" si="26"/>
        <v>0.98928425450177693</v>
      </c>
    </row>
    <row r="136" spans="2:14" x14ac:dyDescent="0.25">
      <c r="B136" t="str">
        <f t="shared" si="23"/>
        <v>FOB price €/t</v>
      </c>
      <c r="C136" t="str">
        <f t="shared" si="24"/>
        <v>West Africa</v>
      </c>
      <c r="D136">
        <f t="shared" si="25"/>
        <v>0.69595414830012758</v>
      </c>
      <c r="E136">
        <f t="shared" si="25"/>
        <v>2.4196126608662256</v>
      </c>
      <c r="F136">
        <f t="shared" si="25"/>
        <v>1.8386568893335793</v>
      </c>
      <c r="G136">
        <f t="shared" si="25"/>
        <v>1.0568776390850914</v>
      </c>
      <c r="H136">
        <f t="shared" si="25"/>
        <v>4.2391941028692317</v>
      </c>
      <c r="I136">
        <f t="shared" si="25"/>
        <v>4.4372120825695385</v>
      </c>
      <c r="J136">
        <f t="shared" si="25"/>
        <v>1.3281943212067435</v>
      </c>
      <c r="K136">
        <f t="shared" si="25"/>
        <v>5.9530641438563556</v>
      </c>
      <c r="L136">
        <f t="shared" si="25"/>
        <v>2.775971882640587</v>
      </c>
      <c r="M136">
        <f t="shared" si="25"/>
        <v>3.3236684491978612</v>
      </c>
      <c r="N136">
        <f t="shared" si="26"/>
        <v>2.0905596938708579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 Berthelot</dc:creator>
  <cp:lastModifiedBy>Jacques Berthelot</cp:lastModifiedBy>
  <dcterms:created xsi:type="dcterms:W3CDTF">2017-03-08T06:49:14Z</dcterms:created>
  <dcterms:modified xsi:type="dcterms:W3CDTF">2017-03-08T13:46:25Z</dcterms:modified>
</cp:coreProperties>
</file>